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Admin\Desktop\VIKTORIA\FINANCIJSKI IZVJEŠTAJI\12-2024\"/>
    </mc:Choice>
  </mc:AlternateContent>
  <xr:revisionPtr revIDLastSave="0" documentId="13_ncr:1_{E610557B-2345-4161-8384-012B43C1FB5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06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E306" i="9" s="1"/>
  <c r="B306" i="9" s="1"/>
  <c r="G306" i="9"/>
  <c r="F306" i="9"/>
  <c r="H305" i="9"/>
  <c r="G305" i="9"/>
  <c r="E305" i="9" s="1"/>
  <c r="B305" i="9" s="1"/>
  <c r="F305" i="9"/>
  <c r="H304" i="9"/>
  <c r="G304" i="9"/>
  <c r="E304" i="9" s="1"/>
  <c r="B304" i="9" s="1"/>
  <c r="F304" i="9"/>
  <c r="H303" i="9"/>
  <c r="G303" i="9"/>
  <c r="E303" i="9" s="1"/>
  <c r="B303" i="9" s="1"/>
  <c r="F303" i="9"/>
  <c r="H302" i="9"/>
  <c r="G302" i="9"/>
  <c r="F302" i="9"/>
  <c r="E302" i="9"/>
  <c r="B302" i="9" s="1"/>
  <c r="H301" i="9"/>
  <c r="G301" i="9"/>
  <c r="E301" i="9" s="1"/>
  <c r="B301" i="9" s="1"/>
  <c r="F301" i="9"/>
  <c r="H300" i="9"/>
  <c r="G300" i="9"/>
  <c r="E300" i="9" s="1"/>
  <c r="B300" i="9" s="1"/>
  <c r="F300" i="9"/>
  <c r="H299" i="9"/>
  <c r="E299" i="9" s="1"/>
  <c r="G299" i="9"/>
  <c r="F299" i="9"/>
  <c r="B299" i="9"/>
  <c r="H298" i="9"/>
  <c r="G298" i="9"/>
  <c r="F298" i="9"/>
  <c r="E298" i="9"/>
  <c r="B298" i="9" s="1"/>
  <c r="H297" i="9"/>
  <c r="G297" i="9"/>
  <c r="E297" i="9" s="1"/>
  <c r="B297" i="9" s="1"/>
  <c r="F297" i="9"/>
  <c r="H296" i="9"/>
  <c r="G296" i="9"/>
  <c r="E296" i="9" s="1"/>
  <c r="B296" i="9" s="1"/>
  <c r="F296" i="9"/>
  <c r="H295" i="9"/>
  <c r="E295" i="9" s="1"/>
  <c r="B295" i="9" s="1"/>
  <c r="G295" i="9"/>
  <c r="F295" i="9"/>
  <c r="H294" i="9"/>
  <c r="G294" i="9"/>
  <c r="E294" i="9" s="1"/>
  <c r="B294" i="9" s="1"/>
  <c r="F294" i="9"/>
  <c r="H293" i="9"/>
  <c r="G293" i="9"/>
  <c r="F293" i="9"/>
  <c r="H292" i="9"/>
  <c r="G292" i="9"/>
  <c r="E292" i="9" s="1"/>
  <c r="B292" i="9" s="1"/>
  <c r="F292" i="9"/>
  <c r="F291" i="9"/>
  <c r="F290" i="9"/>
  <c r="H289" i="9"/>
  <c r="G289" i="9"/>
  <c r="E289" i="9" s="1"/>
  <c r="B289" i="9" s="1"/>
  <c r="F289" i="9"/>
  <c r="H288" i="9"/>
  <c r="G288" i="9"/>
  <c r="E288" i="9" s="1"/>
  <c r="B288" i="9" s="1"/>
  <c r="F288" i="9"/>
  <c r="H287" i="9"/>
  <c r="G287" i="9"/>
  <c r="F287" i="9"/>
  <c r="H286" i="9"/>
  <c r="G286" i="9"/>
  <c r="E286" i="9" s="1"/>
  <c r="B286" i="9" s="1"/>
  <c r="F286" i="9"/>
  <c r="F285" i="9"/>
  <c r="H284" i="9"/>
  <c r="G284" i="9"/>
  <c r="F284" i="9"/>
  <c r="H283" i="9"/>
  <c r="E283" i="9" s="1"/>
  <c r="B283" i="9" s="1"/>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M270" i="9"/>
  <c r="L270" i="9"/>
  <c r="F270" i="9" s="1"/>
  <c r="E270" i="9"/>
  <c r="B270" i="9" s="1"/>
  <c r="M269" i="9"/>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F257" i="9" s="1"/>
  <c r="B257" i="9" s="1"/>
  <c r="E257" i="9"/>
  <c r="M256" i="9"/>
  <c r="L256" i="9"/>
  <c r="F256" i="9" s="1"/>
  <c r="E256" i="9"/>
  <c r="M255" i="9"/>
  <c r="L255" i="9"/>
  <c r="F255" i="9"/>
  <c r="E255" i="9"/>
  <c r="M254" i="9"/>
  <c r="L254" i="9"/>
  <c r="F254" i="9" s="1"/>
  <c r="E254" i="9"/>
  <c r="B254" i="9" s="1"/>
  <c r="M253" i="9"/>
  <c r="L253" i="9"/>
  <c r="E253" i="9"/>
  <c r="M252" i="9"/>
  <c r="L252" i="9"/>
  <c r="F252" i="9" s="1"/>
  <c r="E252" i="9"/>
  <c r="B252" i="9" s="1"/>
  <c r="M251" i="9"/>
  <c r="L251" i="9"/>
  <c r="F251" i="9"/>
  <c r="B251" i="9" s="1"/>
  <c r="E251" i="9"/>
  <c r="M250" i="9"/>
  <c r="L250" i="9"/>
  <c r="F250" i="9" s="1"/>
  <c r="E250" i="9"/>
  <c r="M249" i="9"/>
  <c r="L249" i="9"/>
  <c r="F249" i="9" s="1"/>
  <c r="B249" i="9" s="1"/>
  <c r="E249" i="9"/>
  <c r="M248" i="9"/>
  <c r="L248" i="9"/>
  <c r="F248" i="9" s="1"/>
  <c r="E248" i="9"/>
  <c r="M247" i="9"/>
  <c r="L247" i="9"/>
  <c r="F247" i="9"/>
  <c r="B247" i="9" s="1"/>
  <c r="E247" i="9"/>
  <c r="M246" i="9"/>
  <c r="L246" i="9"/>
  <c r="F246" i="9" s="1"/>
  <c r="E246" i="9"/>
  <c r="B246" i="9" s="1"/>
  <c r="M245" i="9"/>
  <c r="F245" i="9" s="1"/>
  <c r="L245" i="9"/>
  <c r="E245" i="9"/>
  <c r="B245" i="9"/>
  <c r="M244" i="9"/>
  <c r="L244" i="9"/>
  <c r="F244" i="9" s="1"/>
  <c r="E244" i="9"/>
  <c r="B244" i="9" s="1"/>
  <c r="M243" i="9"/>
  <c r="L243" i="9"/>
  <c r="F243" i="9"/>
  <c r="B243" i="9" s="1"/>
  <c r="E243" i="9"/>
  <c r="M242" i="9"/>
  <c r="L242" i="9"/>
  <c r="F242" i="9" s="1"/>
  <c r="E242" i="9"/>
  <c r="M241" i="9"/>
  <c r="L241" i="9"/>
  <c r="F241" i="9" s="1"/>
  <c r="B241" i="9" s="1"/>
  <c r="E241" i="9"/>
  <c r="M240" i="9"/>
  <c r="L240" i="9"/>
  <c r="F240" i="9" s="1"/>
  <c r="E240" i="9"/>
  <c r="M239" i="9"/>
  <c r="L239" i="9"/>
  <c r="F239" i="9"/>
  <c r="B239" i="9" s="1"/>
  <c r="E239" i="9"/>
  <c r="M238" i="9"/>
  <c r="L238" i="9"/>
  <c r="F238" i="9" s="1"/>
  <c r="E238" i="9"/>
  <c r="B238" i="9" s="1"/>
  <c r="M237" i="9"/>
  <c r="L237" i="9"/>
  <c r="E237" i="9"/>
  <c r="M236" i="9"/>
  <c r="L236" i="9"/>
  <c r="F236" i="9" s="1"/>
  <c r="E236" i="9"/>
  <c r="B236" i="9" s="1"/>
  <c r="M235" i="9"/>
  <c r="L235" i="9"/>
  <c r="F235" i="9"/>
  <c r="E235" i="9"/>
  <c r="B235" i="9" s="1"/>
  <c r="M234" i="9"/>
  <c r="L234" i="9"/>
  <c r="F234" i="9" s="1"/>
  <c r="B234" i="9" s="1"/>
  <c r="E234" i="9"/>
  <c r="M233" i="9"/>
  <c r="L233" i="9"/>
  <c r="F233" i="9" s="1"/>
  <c r="B233" i="9" s="1"/>
  <c r="E233" i="9"/>
  <c r="M232" i="9"/>
  <c r="L232" i="9"/>
  <c r="F232" i="9" s="1"/>
  <c r="E232" i="9"/>
  <c r="M231" i="9"/>
  <c r="L231" i="9"/>
  <c r="F231" i="9"/>
  <c r="E231" i="9"/>
  <c r="M230" i="9"/>
  <c r="L230" i="9"/>
  <c r="F230" i="9" s="1"/>
  <c r="B230" i="9" s="1"/>
  <c r="E230" i="9"/>
  <c r="M229" i="9"/>
  <c r="L229" i="9"/>
  <c r="E229" i="9"/>
  <c r="M228" i="9"/>
  <c r="L228" i="9"/>
  <c r="F228" i="9" s="1"/>
  <c r="E228" i="9"/>
  <c r="B228" i="9" s="1"/>
  <c r="M227" i="9"/>
  <c r="L227" i="9"/>
  <c r="F227" i="9"/>
  <c r="B227" i="9" s="1"/>
  <c r="E227" i="9"/>
  <c r="M226" i="9"/>
  <c r="L226" i="9"/>
  <c r="F226" i="9" s="1"/>
  <c r="B226" i="9" s="1"/>
  <c r="E226" i="9"/>
  <c r="M225" i="9"/>
  <c r="L225" i="9"/>
  <c r="F225" i="9" s="1"/>
  <c r="B225" i="9" s="1"/>
  <c r="E225" i="9"/>
  <c r="M224" i="9"/>
  <c r="L224" i="9"/>
  <c r="F224" i="9"/>
  <c r="E224" i="9"/>
  <c r="B224" i="9" s="1"/>
  <c r="M223" i="9"/>
  <c r="L223" i="9"/>
  <c r="F223" i="9"/>
  <c r="B223" i="9" s="1"/>
  <c r="E223" i="9"/>
  <c r="M222" i="9"/>
  <c r="L222" i="9"/>
  <c r="F222" i="9" s="1"/>
  <c r="B222" i="9" s="1"/>
  <c r="E222" i="9"/>
  <c r="M221" i="9"/>
  <c r="F221" i="9" s="1"/>
  <c r="L221" i="9"/>
  <c r="E221" i="9"/>
  <c r="B221" i="9"/>
  <c r="M220" i="9"/>
  <c r="L220" i="9"/>
  <c r="F220" i="9" s="1"/>
  <c r="E220" i="9"/>
  <c r="B220" i="9" s="1"/>
  <c r="M219" i="9"/>
  <c r="L219" i="9"/>
  <c r="F219" i="9"/>
  <c r="B219" i="9" s="1"/>
  <c r="E219" i="9"/>
  <c r="M218" i="9"/>
  <c r="L218" i="9"/>
  <c r="F218" i="9" s="1"/>
  <c r="B218" i="9" s="1"/>
  <c r="E218" i="9"/>
  <c r="M217" i="9"/>
  <c r="L217" i="9"/>
  <c r="E217" i="9"/>
  <c r="M216" i="9"/>
  <c r="L216" i="9"/>
  <c r="F216" i="9" s="1"/>
  <c r="E216" i="9"/>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G158" i="9"/>
  <c r="E158" i="9" s="1"/>
  <c r="F158" i="9"/>
  <c r="H157" i="9"/>
  <c r="G157" i="9"/>
  <c r="E157" i="9" s="1"/>
  <c r="B157" i="9" s="1"/>
  <c r="F157" i="9"/>
  <c r="H156" i="9"/>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F148" i="9"/>
  <c r="B148" i="9"/>
  <c r="H147" i="9"/>
  <c r="G147" i="9"/>
  <c r="F147" i="9"/>
  <c r="E147" i="9"/>
  <c r="B147" i="9" s="1"/>
  <c r="H146" i="9"/>
  <c r="E146" i="9" s="1"/>
  <c r="G146" i="9"/>
  <c r="F146" i="9"/>
  <c r="H145" i="9"/>
  <c r="G145" i="9"/>
  <c r="E145" i="9" s="1"/>
  <c r="B145" i="9" s="1"/>
  <c r="F145" i="9"/>
  <c r="H144" i="9"/>
  <c r="G144" i="9"/>
  <c r="F144" i="9"/>
  <c r="F143" i="9"/>
  <c r="H142" i="9"/>
  <c r="G142" i="9"/>
  <c r="F142" i="9"/>
  <c r="E142" i="9"/>
  <c r="B142" i="9" s="1"/>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F136" i="9"/>
  <c r="B136" i="9"/>
  <c r="H135" i="9"/>
  <c r="G135" i="9"/>
  <c r="F135" i="9"/>
  <c r="E135" i="9"/>
  <c r="B135" i="9" s="1"/>
  <c r="H134" i="9"/>
  <c r="E134" i="9" s="1"/>
  <c r="G134" i="9"/>
  <c r="F134" i="9"/>
  <c r="H133" i="9"/>
  <c r="G133" i="9"/>
  <c r="E133" i="9" s="1"/>
  <c r="B133" i="9" s="1"/>
  <c r="F133" i="9"/>
  <c r="H132" i="9"/>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F106" i="9"/>
  <c r="E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G92" i="9"/>
  <c r="F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H24" i="9"/>
  <c r="E24" i="9" s="1"/>
  <c r="B24" i="9" s="1"/>
  <c r="G24" i="9"/>
  <c r="F24" i="9"/>
  <c r="H23" i="9"/>
  <c r="G23" i="9"/>
  <c r="F23" i="9"/>
  <c r="E23" i="9"/>
  <c r="B23" i="9" s="1"/>
  <c r="H22" i="9"/>
  <c r="E22" i="9" s="1"/>
  <c r="B22" i="9" s="1"/>
  <c r="G22" i="9"/>
  <c r="F22" i="9"/>
  <c r="F21" i="9"/>
  <c r="F4" i="9"/>
  <c r="O3" i="9"/>
  <c r="G275" i="9" s="1"/>
  <c r="E275" i="9" s="1"/>
  <c r="B275" i="9" s="1"/>
  <c r="I3" i="9"/>
  <c r="H3" i="9"/>
  <c r="G3" i="9"/>
  <c r="D101" i="8"/>
  <c r="D95" i="8"/>
  <c r="D90" i="8"/>
  <c r="D85" i="8"/>
  <c r="D80" i="8"/>
  <c r="D75" i="8"/>
  <c r="D70" i="8"/>
  <c r="D65" i="8"/>
  <c r="D60" i="8"/>
  <c r="D55" i="8"/>
  <c r="D50" i="8"/>
  <c r="D49" i="8"/>
  <c r="D43" i="8" s="1"/>
  <c r="D44" i="8"/>
  <c r="D36" i="8"/>
  <c r="D26" i="8"/>
  <c r="D24" i="8" s="1"/>
  <c r="D18" i="8"/>
  <c r="D8" i="8"/>
  <c r="E44" i="7"/>
  <c r="D44" i="7"/>
  <c r="E39" i="7"/>
  <c r="E38" i="7" s="1"/>
  <c r="D39" i="7"/>
  <c r="D38" i="7" s="1"/>
  <c r="E30" i="7"/>
  <c r="D30" i="7"/>
  <c r="E23" i="7"/>
  <c r="D23" i="7"/>
  <c r="D22" i="7" s="1"/>
  <c r="E22" i="7"/>
  <c r="E14" i="7"/>
  <c r="D14" i="7"/>
  <c r="E7" i="7"/>
  <c r="E6" i="7" s="1"/>
  <c r="D7" i="7"/>
  <c r="D6" i="7" s="1"/>
  <c r="E5" i="7"/>
  <c r="I29" i="3"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344" i="1" s="1"/>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E245" i="5"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80" i="5" s="1"/>
  <c r="F179" i="5"/>
  <c r="F178" i="5"/>
  <c r="E177" i="5"/>
  <c r="H308" i="9" s="1"/>
  <c r="D177" i="5"/>
  <c r="G308" i="9" s="1"/>
  <c r="E308" i="9" s="1"/>
  <c r="B308" i="9" s="1"/>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E135" i="5"/>
  <c r="D135" i="5"/>
  <c r="E134" i="5"/>
  <c r="D1112" i="1"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E12" i="5" s="1"/>
  <c r="D99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E418" i="4"/>
  <c r="D418" i="4"/>
  <c r="F418" i="4" s="1"/>
  <c r="E417" i="4"/>
  <c r="D417" i="4"/>
  <c r="E416" i="4"/>
  <c r="D416" i="4"/>
  <c r="D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E351" i="4" s="1"/>
  <c r="D356" i="4"/>
  <c r="F356" i="4" s="1"/>
  <c r="F355" i="4"/>
  <c r="F354" i="4"/>
  <c r="F353" i="4"/>
  <c r="E352" i="4"/>
  <c r="D352" i="4"/>
  <c r="F352" i="4" s="1"/>
  <c r="D351" i="4"/>
  <c r="F349" i="4"/>
  <c r="E348" i="4"/>
  <c r="D348" i="4"/>
  <c r="F348" i="4" s="1"/>
  <c r="F347" i="4"/>
  <c r="F346" i="4"/>
  <c r="E345" i="4"/>
  <c r="E344" i="4" s="1"/>
  <c r="E298"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7" i="4"/>
  <c r="F186" i="4"/>
  <c r="F185" i="4"/>
  <c r="F184" i="4"/>
  <c r="F183" i="4"/>
  <c r="F182" i="4"/>
  <c r="F181" i="4"/>
  <c r="F180" i="4"/>
  <c r="F179" i="4"/>
  <c r="F178" i="4"/>
  <c r="E177" i="4"/>
  <c r="E163"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2" i="4"/>
  <c r="F131" i="4"/>
  <c r="F130" i="4"/>
  <c r="F129" i="4"/>
  <c r="E128" i="4"/>
  <c r="D128" i="4"/>
  <c r="F127" i="4"/>
  <c r="F126" i="4"/>
  <c r="E125" i="4"/>
  <c r="E124" i="4" s="1"/>
  <c r="D125" i="4"/>
  <c r="D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F8" i="4" s="1"/>
  <c r="I36" i="3"/>
  <c r="G36" i="3"/>
  <c r="B36" i="3"/>
  <c r="I35"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G25" i="3"/>
  <c r="B25" i="3"/>
  <c r="G24" i="3"/>
  <c r="B24" i="3"/>
  <c r="G23" i="3"/>
  <c r="B23" i="3"/>
  <c r="H22"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D1475" i="1"/>
  <c r="C1475" i="1"/>
  <c r="H1475" i="1" s="1"/>
  <c r="D1474" i="1"/>
  <c r="C1474" i="1"/>
  <c r="D1473" i="1"/>
  <c r="C1473" i="1"/>
  <c r="J1473" i="1" s="1"/>
  <c r="D1472" i="1"/>
  <c r="C1472" i="1"/>
  <c r="D1471" i="1"/>
  <c r="C1471" i="1"/>
  <c r="J1471" i="1" s="1"/>
  <c r="D1470" i="1"/>
  <c r="C1470" i="1"/>
  <c r="C1469" i="1"/>
  <c r="D1468" i="1"/>
  <c r="C1468" i="1"/>
  <c r="D1467" i="1"/>
  <c r="C1467" i="1"/>
  <c r="J1467" i="1" s="1"/>
  <c r="D1466" i="1"/>
  <c r="C1466" i="1"/>
  <c r="D1465" i="1"/>
  <c r="C1465" i="1"/>
  <c r="J1465" i="1" s="1"/>
  <c r="D1464" i="1"/>
  <c r="C1464" i="1"/>
  <c r="D1463" i="1"/>
  <c r="C1463" i="1"/>
  <c r="J1463" i="1" s="1"/>
  <c r="D1462" i="1"/>
  <c r="C1462" i="1"/>
  <c r="D1461" i="1"/>
  <c r="C1461" i="1"/>
  <c r="H1461" i="1" s="1"/>
  <c r="D1460" i="1"/>
  <c r="C1460" i="1"/>
  <c r="D1459" i="1"/>
  <c r="C1459" i="1"/>
  <c r="J1459" i="1" s="1"/>
  <c r="D1458" i="1"/>
  <c r="C1458" i="1"/>
  <c r="D1457" i="1"/>
  <c r="C1457" i="1"/>
  <c r="J1457" i="1" s="1"/>
  <c r="D1456" i="1"/>
  <c r="C1456" i="1"/>
  <c r="D1455" i="1"/>
  <c r="C1455" i="1"/>
  <c r="J1455" i="1" s="1"/>
  <c r="D1454" i="1"/>
  <c r="D1453" i="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8" i="1"/>
  <c r="C1438" i="1"/>
  <c r="D1437" i="1"/>
  <c r="C1437" i="1"/>
  <c r="H1437" i="1" s="1"/>
  <c r="D1436"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H1425" i="1" s="1"/>
  <c r="C1424"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C1344" i="1"/>
  <c r="H1344" i="1" s="1"/>
  <c r="D1343" i="1"/>
  <c r="C1343" i="1"/>
  <c r="H1343" i="1" s="1"/>
  <c r="D1342" i="1"/>
  <c r="C1342" i="1"/>
  <c r="H1342" i="1" s="1"/>
  <c r="D1341" i="1"/>
  <c r="C1341" i="1"/>
  <c r="H1341" i="1" s="1"/>
  <c r="D1340" i="1"/>
  <c r="C1340" i="1"/>
  <c r="H1340" i="1" s="1"/>
  <c r="D1339" i="1"/>
  <c r="C1339" i="1"/>
  <c r="H1339" i="1" s="1"/>
  <c r="D1338" i="1"/>
  <c r="C1338" i="1"/>
  <c r="H1338" i="1" s="1"/>
  <c r="C1337" i="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D1306" i="1"/>
  <c r="C1306" i="1"/>
  <c r="H1306" i="1" s="1"/>
  <c r="D1305" i="1"/>
  <c r="C1305" i="1"/>
  <c r="H1305" i="1" s="1"/>
  <c r="D1304" i="1"/>
  <c r="C1304" i="1"/>
  <c r="H1304" i="1" s="1"/>
  <c r="D1303" i="1"/>
  <c r="C1303" i="1"/>
  <c r="H1303" i="1" s="1"/>
  <c r="D1302" i="1"/>
  <c r="C1302" i="1"/>
  <c r="H1302" i="1" s="1"/>
  <c r="D1301" i="1"/>
  <c r="C1301" i="1"/>
  <c r="H1301" i="1" s="1"/>
  <c r="C1300"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C990" i="1"/>
  <c r="H990" i="1" s="1"/>
  <c r="D989" i="1"/>
  <c r="C989" i="1"/>
  <c r="H989" i="1" s="1"/>
  <c r="D988" i="1"/>
  <c r="C988" i="1"/>
  <c r="H988" i="1" s="1"/>
  <c r="D987" i="1"/>
  <c r="C987" i="1"/>
  <c r="H987" i="1" s="1"/>
  <c r="D986" i="1"/>
  <c r="C986" i="1"/>
  <c r="H986" i="1" s="1"/>
  <c r="C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H645" i="1" s="1"/>
  <c r="D644" i="1"/>
  <c r="C644" i="1"/>
  <c r="D643" i="1"/>
  <c r="C643" i="1"/>
  <c r="H643" i="1" s="1"/>
  <c r="D642" i="1"/>
  <c r="C642" i="1"/>
  <c r="H642" i="1" s="1"/>
  <c r="D641" i="1"/>
  <c r="C641" i="1"/>
  <c r="H641" i="1" s="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D158" i="1"/>
  <c r="C158" i="1"/>
  <c r="D157" i="1"/>
  <c r="C157" i="1"/>
  <c r="D156" i="1"/>
  <c r="C156" i="1"/>
  <c r="D155" i="1"/>
  <c r="C155" i="1"/>
  <c r="D154" i="1"/>
  <c r="C154" i="1"/>
  <c r="D153" i="1"/>
  <c r="C153" i="1"/>
  <c r="D152" i="1"/>
  <c r="C152" i="1"/>
  <c r="D151" i="1"/>
  <c r="C151" i="1"/>
  <c r="D150" i="1"/>
  <c r="C150" i="1"/>
  <c r="D149" i="1"/>
  <c r="C149" i="1"/>
  <c r="D148"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E293" i="9" l="1"/>
  <c r="B293" i="9" s="1"/>
  <c r="E50" i="4"/>
  <c r="D46" i="1" s="1"/>
  <c r="E6" i="4"/>
  <c r="E32" i="9"/>
  <c r="B32" i="9" s="1"/>
  <c r="E287" i="9"/>
  <c r="B287" i="9" s="1"/>
  <c r="E284" i="9"/>
  <c r="B284" i="9" s="1"/>
  <c r="D1222" i="1"/>
  <c r="E237" i="5"/>
  <c r="D1214" i="1" s="1"/>
  <c r="H30" i="3"/>
  <c r="C1453" i="1"/>
  <c r="H1453" i="1" s="1"/>
  <c r="C1454" i="1"/>
  <c r="G1454" i="1" s="1"/>
  <c r="D5" i="7"/>
  <c r="G316" i="9" s="1"/>
  <c r="E316" i="9" s="1"/>
  <c r="H644" i="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08" i="1"/>
  <c r="H110" i="1"/>
  <c r="H112" i="1"/>
  <c r="H114" i="1"/>
  <c r="H116" i="1"/>
  <c r="H118" i="1"/>
  <c r="H120" i="1"/>
  <c r="H122" i="1"/>
  <c r="H124" i="1"/>
  <c r="H126" i="1"/>
  <c r="H128" i="1"/>
  <c r="H130" i="1"/>
  <c r="H132" i="1"/>
  <c r="H134" i="1"/>
  <c r="H136" i="1"/>
  <c r="H138" i="1"/>
  <c r="H140" i="1"/>
  <c r="H142" i="1"/>
  <c r="H144" i="1"/>
  <c r="H146" i="1"/>
  <c r="H148" i="1"/>
  <c r="H150" i="1"/>
  <c r="H152" i="1"/>
  <c r="H154" i="1"/>
  <c r="H156" i="1"/>
  <c r="H158" i="1"/>
  <c r="H160" i="1"/>
  <c r="H162" i="1"/>
  <c r="H164" i="1"/>
  <c r="H166" i="1"/>
  <c r="H168" i="1"/>
  <c r="H170" i="1"/>
  <c r="H172" i="1"/>
  <c r="H174" i="1"/>
  <c r="H176" i="1"/>
  <c r="H178" i="1"/>
  <c r="H180" i="1"/>
  <c r="H182" i="1"/>
  <c r="H184" i="1"/>
  <c r="H186" i="1"/>
  <c r="H5" i="1"/>
  <c r="H7" i="1"/>
  <c r="H9" i="1"/>
  <c r="H11" i="1"/>
  <c r="H13" i="1"/>
  <c r="H15" i="1"/>
  <c r="H17" i="1"/>
  <c r="H19" i="1"/>
  <c r="H21" i="1"/>
  <c r="H23" i="1"/>
  <c r="H25" i="1"/>
  <c r="H27" i="1"/>
  <c r="H29" i="1"/>
  <c r="H31" i="1"/>
  <c r="H33" i="1"/>
  <c r="H35" i="1"/>
  <c r="H37" i="1"/>
  <c r="H39" i="1"/>
  <c r="H41" i="1"/>
  <c r="H43" i="1"/>
  <c r="H45"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29" i="1"/>
  <c r="H131" i="1"/>
  <c r="H133" i="1"/>
  <c r="H135" i="1"/>
  <c r="H137" i="1"/>
  <c r="H139" i="1"/>
  <c r="H141" i="1"/>
  <c r="H143" i="1"/>
  <c r="H145" i="1"/>
  <c r="H149" i="1"/>
  <c r="H151" i="1"/>
  <c r="H153" i="1"/>
  <c r="H155" i="1"/>
  <c r="H157"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55" i="1"/>
  <c r="H257" i="1"/>
  <c r="H261" i="1"/>
  <c r="H263" i="1"/>
  <c r="H265" i="1"/>
  <c r="H267" i="1"/>
  <c r="H269" i="1"/>
  <c r="H271" i="1"/>
  <c r="H273" i="1"/>
  <c r="H275" i="1"/>
  <c r="H277" i="1"/>
  <c r="H279" i="1"/>
  <c r="H281" i="1"/>
  <c r="H283" i="1"/>
  <c r="H289" i="1"/>
  <c r="D6" i="8"/>
  <c r="C1481" i="1" s="1"/>
  <c r="H1481" i="1" s="1"/>
  <c r="C1483" i="1"/>
  <c r="H1483" i="1" s="1"/>
  <c r="H188" i="1"/>
  <c r="H190" i="1"/>
  <c r="H192" i="1"/>
  <c r="H194" i="1"/>
  <c r="H196" i="1"/>
  <c r="H198" i="1"/>
  <c r="H200" i="1"/>
  <c r="H202" i="1"/>
  <c r="H204" i="1"/>
  <c r="H206" i="1"/>
  <c r="H208" i="1"/>
  <c r="H210" i="1"/>
  <c r="H212" i="1"/>
  <c r="H214" i="1"/>
  <c r="H216" i="1"/>
  <c r="H218" i="1"/>
  <c r="H220" i="1"/>
  <c r="H222" i="1"/>
  <c r="H224" i="1"/>
  <c r="H226" i="1"/>
  <c r="H228" i="1"/>
  <c r="H230" i="1"/>
  <c r="H232" i="1"/>
  <c r="H234" i="1"/>
  <c r="H236" i="1"/>
  <c r="H238" i="1"/>
  <c r="H240" i="1"/>
  <c r="H242" i="1"/>
  <c r="H244" i="1"/>
  <c r="H246" i="1"/>
  <c r="H248" i="1"/>
  <c r="H250" i="1"/>
  <c r="H252" i="1"/>
  <c r="H254" i="1"/>
  <c r="H256" i="1"/>
  <c r="H258" i="1"/>
  <c r="H260" i="1"/>
  <c r="H262" i="1"/>
  <c r="H264" i="1"/>
  <c r="H266" i="1"/>
  <c r="H268" i="1"/>
  <c r="H270" i="1"/>
  <c r="H272" i="1"/>
  <c r="H274" i="1"/>
  <c r="H276" i="1"/>
  <c r="H278" i="1"/>
  <c r="H280" i="1"/>
  <c r="H282" i="1"/>
  <c r="H284" i="1"/>
  <c r="H288" i="1"/>
  <c r="H290" i="1"/>
  <c r="H292" i="1"/>
  <c r="H296" i="1"/>
  <c r="H298" i="1"/>
  <c r="H300" i="1"/>
  <c r="H302" i="1"/>
  <c r="H304" i="1"/>
  <c r="H308" i="1"/>
  <c r="H310" i="1"/>
  <c r="H312" i="1"/>
  <c r="H314" i="1"/>
  <c r="H316" i="1"/>
  <c r="H318" i="1"/>
  <c r="H320" i="1"/>
  <c r="H322" i="1"/>
  <c r="H324" i="1"/>
  <c r="H326" i="1"/>
  <c r="H328" i="1"/>
  <c r="H330" i="1"/>
  <c r="H332" i="1"/>
  <c r="H334" i="1"/>
  <c r="H336" i="1"/>
  <c r="H338" i="1"/>
  <c r="H340" i="1"/>
  <c r="H342" i="1"/>
  <c r="H344" i="1"/>
  <c r="H346" i="1"/>
  <c r="H348" i="1"/>
  <c r="H350" i="1"/>
  <c r="H352" i="1"/>
  <c r="H354" i="1"/>
  <c r="H356" i="1"/>
  <c r="H360" i="1"/>
  <c r="H362" i="1"/>
  <c r="H364" i="1"/>
  <c r="H366" i="1"/>
  <c r="H368" i="1"/>
  <c r="H370" i="1"/>
  <c r="H372" i="1"/>
  <c r="H374" i="1"/>
  <c r="H376" i="1"/>
  <c r="H378" i="1"/>
  <c r="H380" i="1"/>
  <c r="H382" i="1"/>
  <c r="H384" i="1"/>
  <c r="H386" i="1"/>
  <c r="H388" i="1"/>
  <c r="H390" i="1"/>
  <c r="H392" i="1"/>
  <c r="H394" i="1"/>
  <c r="H396" i="1"/>
  <c r="H398" i="1"/>
  <c r="H400" i="1"/>
  <c r="H404" i="1"/>
  <c r="H406" i="1"/>
  <c r="H412" i="1"/>
  <c r="H416" i="1"/>
  <c r="H418" i="1"/>
  <c r="H420" i="1"/>
  <c r="H422" i="1"/>
  <c r="H424" i="1"/>
  <c r="H426" i="1"/>
  <c r="H428" i="1"/>
  <c r="H430" i="1"/>
  <c r="H432" i="1"/>
  <c r="H434" i="1"/>
  <c r="H436" i="1"/>
  <c r="H438" i="1"/>
  <c r="H440" i="1"/>
  <c r="H442" i="1"/>
  <c r="H444" i="1"/>
  <c r="H446" i="1"/>
  <c r="H448" i="1"/>
  <c r="H450" i="1"/>
  <c r="H452" i="1"/>
  <c r="H454" i="1"/>
  <c r="H456" i="1"/>
  <c r="H458" i="1"/>
  <c r="H460" i="1"/>
  <c r="H462" i="1"/>
  <c r="H464" i="1"/>
  <c r="H468" i="1"/>
  <c r="H470" i="1"/>
  <c r="H472" i="1"/>
  <c r="H474" i="1"/>
  <c r="H476" i="1"/>
  <c r="H480" i="1"/>
  <c r="H482" i="1"/>
  <c r="H484" i="1"/>
  <c r="H486" i="1"/>
  <c r="H488" i="1"/>
  <c r="H490" i="1"/>
  <c r="H492" i="1"/>
  <c r="H494" i="1"/>
  <c r="H496" i="1"/>
  <c r="H498" i="1"/>
  <c r="H500" i="1"/>
  <c r="H502" i="1"/>
  <c r="H504" i="1"/>
  <c r="H506" i="1"/>
  <c r="H508" i="1"/>
  <c r="H510" i="1"/>
  <c r="H512" i="1"/>
  <c r="F23" i="4"/>
  <c r="D7" i="4"/>
  <c r="E420" i="4"/>
  <c r="F490" i="4"/>
  <c r="D484" i="4"/>
  <c r="F69" i="5"/>
  <c r="F79" i="5"/>
  <c r="D78" i="5"/>
  <c r="I31" i="3"/>
  <c r="D1469" i="1"/>
  <c r="E350" i="4"/>
  <c r="H20" i="3"/>
  <c r="F61" i="6"/>
  <c r="C1355" i="1"/>
  <c r="H1355" i="1" s="1"/>
  <c r="F75" i="6"/>
  <c r="C1369" i="1"/>
  <c r="H1369" i="1" s="1"/>
  <c r="F89" i="6"/>
  <c r="C1383" i="1"/>
  <c r="H1383" i="1" s="1"/>
  <c r="E129" i="6"/>
  <c r="D1423" i="1" s="1"/>
  <c r="D1424" i="1"/>
  <c r="H1424" i="1" s="1"/>
  <c r="H291" i="1"/>
  <c r="H295" i="1"/>
  <c r="H297" i="1"/>
  <c r="H299" i="1"/>
  <c r="H301" i="1"/>
  <c r="H303" i="1"/>
  <c r="H305" i="1"/>
  <c r="H307" i="1"/>
  <c r="H309" i="1"/>
  <c r="H311" i="1"/>
  <c r="H313" i="1"/>
  <c r="H315" i="1"/>
  <c r="H317" i="1"/>
  <c r="H319" i="1"/>
  <c r="H321" i="1"/>
  <c r="H323" i="1"/>
  <c r="H325" i="1"/>
  <c r="H327" i="1"/>
  <c r="H329" i="1"/>
  <c r="H331" i="1"/>
  <c r="H333" i="1"/>
  <c r="H335" i="1"/>
  <c r="H337" i="1"/>
  <c r="H339" i="1"/>
  <c r="H341" i="1"/>
  <c r="H343" i="1"/>
  <c r="H347" i="1"/>
  <c r="H349" i="1"/>
  <c r="H351" i="1"/>
  <c r="H353" i="1"/>
  <c r="H355" i="1"/>
  <c r="H357" i="1"/>
  <c r="H359" i="1"/>
  <c r="H361" i="1"/>
  <c r="H363" i="1"/>
  <c r="H365" i="1"/>
  <c r="H367" i="1"/>
  <c r="H369" i="1"/>
  <c r="H371" i="1"/>
  <c r="H373" i="1"/>
  <c r="H375" i="1"/>
  <c r="H377" i="1"/>
  <c r="H379" i="1"/>
  <c r="H381" i="1"/>
  <c r="H383" i="1"/>
  <c r="H385" i="1"/>
  <c r="H387" i="1"/>
  <c r="H389" i="1"/>
  <c r="H393" i="1"/>
  <c r="H395" i="1"/>
  <c r="H397" i="1"/>
  <c r="H399" i="1"/>
  <c r="H401" i="1"/>
  <c r="H405" i="1"/>
  <c r="H411" i="1"/>
  <c r="H413" i="1"/>
  <c r="H415" i="1"/>
  <c r="H417" i="1"/>
  <c r="H419" i="1"/>
  <c r="H421" i="1"/>
  <c r="H423" i="1"/>
  <c r="H425" i="1"/>
  <c r="H427" i="1"/>
  <c r="H429" i="1"/>
  <c r="H431" i="1"/>
  <c r="H433" i="1"/>
  <c r="H435" i="1"/>
  <c r="H437" i="1"/>
  <c r="H439" i="1"/>
  <c r="H441" i="1"/>
  <c r="H443" i="1"/>
  <c r="H445" i="1"/>
  <c r="H447" i="1"/>
  <c r="H449" i="1"/>
  <c r="H451"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11" i="1"/>
  <c r="I23" i="3"/>
  <c r="F164" i="4"/>
  <c r="D163" i="4"/>
  <c r="F264" i="4"/>
  <c r="D263" i="4"/>
  <c r="F421" i="4"/>
  <c r="E636" i="4"/>
  <c r="D630" i="1" s="1"/>
  <c r="E5" i="6"/>
  <c r="D1300" i="1"/>
  <c r="H1300" i="1" s="1"/>
  <c r="F10" i="6"/>
  <c r="D5" i="6"/>
  <c r="F13" i="6"/>
  <c r="C1307" i="1"/>
  <c r="H1307" i="1" s="1"/>
  <c r="H514" i="1"/>
  <c r="H516" i="1"/>
  <c r="H518" i="1"/>
  <c r="H520" i="1"/>
  <c r="H524" i="1"/>
  <c r="H526" i="1"/>
  <c r="H528" i="1"/>
  <c r="H530" i="1"/>
  <c r="H532" i="1"/>
  <c r="H534" i="1"/>
  <c r="H536" i="1"/>
  <c r="H538" i="1"/>
  <c r="H540" i="1"/>
  <c r="H542" i="1"/>
  <c r="H544" i="1"/>
  <c r="H546" i="1"/>
  <c r="H548" i="1"/>
  <c r="H550" i="1"/>
  <c r="H552" i="1"/>
  <c r="H554" i="1"/>
  <c r="H556" i="1"/>
  <c r="H558" i="1"/>
  <c r="H560" i="1"/>
  <c r="H562" i="1"/>
  <c r="H564" i="1"/>
  <c r="H566" i="1"/>
  <c r="H568" i="1"/>
  <c r="H570" i="1"/>
  <c r="H572" i="1"/>
  <c r="H576" i="1"/>
  <c r="H578"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2" i="1"/>
  <c r="H1469" i="1"/>
  <c r="F50" i="4"/>
  <c r="F124" i="4"/>
  <c r="F133" i="4"/>
  <c r="E263" i="4"/>
  <c r="D259" i="1" s="1"/>
  <c r="F397" i="4"/>
  <c r="D396" i="4"/>
  <c r="F516" i="4"/>
  <c r="D515" i="4"/>
  <c r="F581" i="4"/>
  <c r="D580" i="4"/>
  <c r="F626" i="4"/>
  <c r="D625" i="4"/>
  <c r="G290" i="9"/>
  <c r="D87" i="5"/>
  <c r="F135" i="5"/>
  <c r="D134" i="5"/>
  <c r="E311" i="9"/>
  <c r="B311" i="9" s="1"/>
  <c r="F238" i="5"/>
  <c r="D35" i="6"/>
  <c r="H1337" i="1"/>
  <c r="H1427" i="1"/>
  <c r="H1429" i="1"/>
  <c r="H1431" i="1"/>
  <c r="H1433" i="1"/>
  <c r="F300" i="4"/>
  <c r="D299" i="4"/>
  <c r="F351" i="4"/>
  <c r="F364" i="4"/>
  <c r="D363" i="4"/>
  <c r="D350" i="4" s="1"/>
  <c r="F460" i="4"/>
  <c r="D459" i="4"/>
  <c r="D472" i="4"/>
  <c r="E7" i="5"/>
  <c r="F12" i="5"/>
  <c r="H290" i="9"/>
  <c r="E87" i="5"/>
  <c r="D1065" i="1" s="1"/>
  <c r="F176" i="5"/>
  <c r="F259" i="5"/>
  <c r="D258" i="5"/>
  <c r="F115" i="6"/>
  <c r="D114" i="6"/>
  <c r="H513" i="1"/>
  <c r="H515" i="1"/>
  <c r="H517" i="1"/>
  <c r="H519" i="1"/>
  <c r="H521" i="1"/>
  <c r="H525" i="1"/>
  <c r="H527" i="1"/>
  <c r="H529" i="1"/>
  <c r="H531" i="1"/>
  <c r="H533" i="1"/>
  <c r="H535" i="1"/>
  <c r="H537" i="1"/>
  <c r="H539" i="1"/>
  <c r="H541" i="1"/>
  <c r="H543" i="1"/>
  <c r="H545" i="1"/>
  <c r="H547" i="1"/>
  <c r="H549" i="1"/>
  <c r="H551" i="1"/>
  <c r="H553" i="1"/>
  <c r="H555" i="1"/>
  <c r="H557" i="1"/>
  <c r="H559" i="1"/>
  <c r="H561" i="1"/>
  <c r="H563" i="1"/>
  <c r="H565" i="1"/>
  <c r="H567" i="1"/>
  <c r="H569" i="1"/>
  <c r="H571" i="1"/>
  <c r="H573" i="1"/>
  <c r="H575" i="1"/>
  <c r="H577" i="1"/>
  <c r="H579" i="1"/>
  <c r="H581" i="1"/>
  <c r="H583" i="1"/>
  <c r="H585" i="1"/>
  <c r="H587" i="1"/>
  <c r="H589" i="1"/>
  <c r="H591" i="1"/>
  <c r="H593" i="1"/>
  <c r="H595" i="1"/>
  <c r="H597" i="1"/>
  <c r="H599" i="1"/>
  <c r="H601" i="1"/>
  <c r="H603" i="1"/>
  <c r="H605" i="1"/>
  <c r="H607" i="1"/>
  <c r="H609" i="1"/>
  <c r="H611" i="1"/>
  <c r="H613" i="1"/>
  <c r="H615" i="1"/>
  <c r="H617" i="1"/>
  <c r="H621" i="1"/>
  <c r="H623" i="1"/>
  <c r="H625" i="1"/>
  <c r="H627" i="1"/>
  <c r="H631" i="1"/>
  <c r="H1438" i="1"/>
  <c r="J1440" i="1"/>
  <c r="J1442" i="1"/>
  <c r="J1444" i="1"/>
  <c r="J1446" i="1"/>
  <c r="J1448" i="1"/>
  <c r="J1450" i="1"/>
  <c r="J1452" i="1"/>
  <c r="J1456" i="1"/>
  <c r="J1458" i="1"/>
  <c r="J1460" i="1"/>
  <c r="J1462" i="1"/>
  <c r="J1464" i="1"/>
  <c r="J1466" i="1"/>
  <c r="J1468" i="1"/>
  <c r="H1470" i="1"/>
  <c r="J1472" i="1"/>
  <c r="J1474" i="1"/>
  <c r="J1476" i="1"/>
  <c r="J1478" i="1"/>
  <c r="D82" i="4"/>
  <c r="D106" i="4"/>
  <c r="F112" i="4"/>
  <c r="F125" i="4"/>
  <c r="F128" i="4"/>
  <c r="F134" i="4"/>
  <c r="F153" i="4"/>
  <c r="F177" i="4"/>
  <c r="F188" i="4"/>
  <c r="D311" i="4"/>
  <c r="F530" i="4"/>
  <c r="D529" i="4"/>
  <c r="E176" i="5"/>
  <c r="E310" i="9"/>
  <c r="B310" i="9" s="1"/>
  <c r="F246" i="5"/>
  <c r="D245" i="5"/>
  <c r="E35" i="6"/>
  <c r="F130" i="6"/>
  <c r="D129" i="6"/>
  <c r="B78" i="9"/>
  <c r="B82" i="9"/>
  <c r="E92" i="9"/>
  <c r="B92" i="9" s="1"/>
  <c r="B98" i="9"/>
  <c r="E100" i="9"/>
  <c r="B100" i="9" s="1"/>
  <c r="B106" i="9"/>
  <c r="B110" i="9"/>
  <c r="E120" i="9"/>
  <c r="B120" i="9" s="1"/>
  <c r="B126" i="9"/>
  <c r="B158" i="9"/>
  <c r="E643" i="4"/>
  <c r="D637" i="1" s="1"/>
  <c r="H637" i="1" s="1"/>
  <c r="B118" i="9"/>
  <c r="B134" i="9"/>
  <c r="B146" i="9"/>
  <c r="B150" i="9"/>
  <c r="B216" i="9"/>
  <c r="F229" i="9"/>
  <c r="B229" i="9" s="1"/>
  <c r="F237" i="9"/>
  <c r="B237" i="9" s="1"/>
  <c r="B242" i="9"/>
  <c r="B250" i="9"/>
  <c r="F253" i="9"/>
  <c r="B253" i="9" s="1"/>
  <c r="F261" i="9"/>
  <c r="B261" i="9" s="1"/>
  <c r="B266" i="9"/>
  <c r="F269" i="9"/>
  <c r="B269" i="9" s="1"/>
  <c r="E273" i="9"/>
  <c r="B273" i="9" s="1"/>
  <c r="F169" i="4"/>
  <c r="F369" i="4"/>
  <c r="F383" i="4"/>
  <c r="D644" i="4"/>
  <c r="F652" i="4"/>
  <c r="F8" i="5"/>
  <c r="F35" i="5"/>
  <c r="F45" i="5"/>
  <c r="F239" i="5"/>
  <c r="E84" i="9"/>
  <c r="B84" i="9" s="1"/>
  <c r="B90" i="9"/>
  <c r="B94" i="9"/>
  <c r="E116" i="9"/>
  <c r="B116" i="9" s="1"/>
  <c r="E132" i="9"/>
  <c r="B132" i="9" s="1"/>
  <c r="E140" i="9"/>
  <c r="B140" i="9" s="1"/>
  <c r="E144" i="9"/>
  <c r="B144" i="9" s="1"/>
  <c r="E156" i="9"/>
  <c r="B156" i="9" s="1"/>
  <c r="F217" i="9"/>
  <c r="B217" i="9" s="1"/>
  <c r="B231" i="9"/>
  <c r="B232" i="9"/>
  <c r="B240" i="9"/>
  <c r="B248" i="9"/>
  <c r="B255" i="9"/>
  <c r="B256" i="9"/>
  <c r="B263" i="9"/>
  <c r="B264" i="9"/>
  <c r="B271" i="9"/>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1" i="9"/>
  <c r="G21" i="9"/>
  <c r="E21" i="9" s="1"/>
  <c r="F152" i="4"/>
  <c r="F416" i="4"/>
  <c r="F417" i="4"/>
  <c r="F603" i="4"/>
  <c r="F88" i="5"/>
  <c r="F149" i="5"/>
  <c r="F177" i="5"/>
  <c r="F190" i="5"/>
  <c r="F206" i="5"/>
  <c r="F5" i="6"/>
  <c r="D141" i="6"/>
  <c r="D42" i="8"/>
  <c r="H19" i="9"/>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G1453" i="1" l="1"/>
  <c r="H1454" i="1"/>
  <c r="I16" i="3"/>
  <c r="D2" i="1"/>
  <c r="E315" i="9"/>
  <c r="I10" i="3" s="1"/>
  <c r="B316" i="9"/>
  <c r="C1436" i="1"/>
  <c r="H29" i="3"/>
  <c r="C345" i="1"/>
  <c r="F350" i="4"/>
  <c r="F484" i="4"/>
  <c r="C478" i="1"/>
  <c r="B192" i="9"/>
  <c r="G1424" i="1"/>
  <c r="F129" i="6"/>
  <c r="C1423" i="1"/>
  <c r="F258" i="5"/>
  <c r="C1235" i="1"/>
  <c r="F472" i="4"/>
  <c r="C466" i="1"/>
  <c r="F87" i="5"/>
  <c r="C1065" i="1"/>
  <c r="H24" i="3"/>
  <c r="C1299" i="1"/>
  <c r="E151" i="4"/>
  <c r="H638" i="1"/>
  <c r="F644" i="4"/>
  <c r="C638" i="1"/>
  <c r="G638" i="1" s="1"/>
  <c r="F245" i="5"/>
  <c r="C1222" i="1"/>
  <c r="D985" i="1"/>
  <c r="I20" i="3"/>
  <c r="F299" i="4"/>
  <c r="D298" i="4"/>
  <c r="C294" i="1"/>
  <c r="F625" i="4"/>
  <c r="C619" i="1"/>
  <c r="F263" i="4"/>
  <c r="C259" i="1"/>
  <c r="F78" i="5"/>
  <c r="C1056" i="1"/>
  <c r="F311" i="4"/>
  <c r="C306" i="1"/>
  <c r="F106" i="4"/>
  <c r="C102" i="1"/>
  <c r="F459" i="4"/>
  <c r="C453" i="1"/>
  <c r="E290" i="9"/>
  <c r="B290" i="9" s="1"/>
  <c r="F580" i="4"/>
  <c r="C574" i="1"/>
  <c r="F643" i="4"/>
  <c r="D420" i="4"/>
  <c r="F163" i="4"/>
  <c r="C159" i="1"/>
  <c r="F7" i="5"/>
  <c r="D68" i="5"/>
  <c r="E635" i="4"/>
  <c r="D629" i="1" s="1"/>
  <c r="D414" i="1"/>
  <c r="F529" i="4"/>
  <c r="C523" i="1"/>
  <c r="D528" i="4"/>
  <c r="F363" i="4"/>
  <c r="C358" i="1"/>
  <c r="D237" i="5"/>
  <c r="F515" i="4"/>
  <c r="C509" i="1"/>
  <c r="E141" i="6"/>
  <c r="F141" i="6" s="1"/>
  <c r="D1299" i="1"/>
  <c r="I24" i="3"/>
  <c r="D151" i="4"/>
  <c r="F7" i="4"/>
  <c r="D6" i="4"/>
  <c r="C3" i="1"/>
  <c r="F213" i="9"/>
  <c r="B213" i="9" s="1"/>
  <c r="D1329" i="1"/>
  <c r="I25" i="3"/>
  <c r="E175" i="5"/>
  <c r="D1152" i="1" s="1"/>
  <c r="D1153" i="1"/>
  <c r="I22" i="3"/>
  <c r="F82" i="4"/>
  <c r="C78" i="1"/>
  <c r="F114" i="6"/>
  <c r="H27" i="3"/>
  <c r="C1408" i="1"/>
  <c r="F35" i="6"/>
  <c r="H25" i="3"/>
  <c r="C1329" i="1"/>
  <c r="F134" i="5"/>
  <c r="C1112" i="1"/>
  <c r="E68" i="5"/>
  <c r="E6" i="5" s="1"/>
  <c r="F396" i="4"/>
  <c r="C391" i="1"/>
  <c r="E408" i="4"/>
  <c r="D403" i="1" s="1"/>
  <c r="D345" i="1"/>
  <c r="E407" i="4"/>
  <c r="D402" i="1" s="1"/>
  <c r="K1451" i="9"/>
  <c r="G314" i="9"/>
  <c r="E314" i="9" s="1"/>
  <c r="B314" i="9" s="1"/>
  <c r="I34" i="3"/>
  <c r="C1517" i="1"/>
  <c r="G313" i="9"/>
  <c r="E313" i="9" s="1"/>
  <c r="H28" i="3"/>
  <c r="C1435" i="1"/>
  <c r="G318" i="9"/>
  <c r="E318" i="9" s="1"/>
  <c r="B21" i="9"/>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36" i="1" l="1"/>
  <c r="G1436" i="1"/>
  <c r="H278" i="9"/>
  <c r="D984" i="1"/>
  <c r="H159" i="1"/>
  <c r="G159" i="1"/>
  <c r="H574" i="1"/>
  <c r="G574" i="1"/>
  <c r="D407" i="4"/>
  <c r="C293" i="1"/>
  <c r="F298" i="4"/>
  <c r="H1112" i="1"/>
  <c r="G1112" i="1"/>
  <c r="H78" i="1"/>
  <c r="G78" i="1"/>
  <c r="H3" i="1"/>
  <c r="G3" i="1"/>
  <c r="D636" i="4"/>
  <c r="C522" i="1"/>
  <c r="F528" i="4"/>
  <c r="H102" i="1"/>
  <c r="G102" i="1"/>
  <c r="H1056" i="1"/>
  <c r="G1056" i="1"/>
  <c r="H619" i="1"/>
  <c r="G619" i="1"/>
  <c r="H1222" i="1"/>
  <c r="G1222" i="1"/>
  <c r="H1065" i="1"/>
  <c r="G1065" i="1"/>
  <c r="H1235" i="1"/>
  <c r="G1235" i="1"/>
  <c r="D289" i="4"/>
  <c r="H17" i="3"/>
  <c r="C147" i="1"/>
  <c r="F151" i="4"/>
  <c r="H391" i="1"/>
  <c r="G391" i="1"/>
  <c r="H16" i="3"/>
  <c r="C2" i="1"/>
  <c r="D412" i="4"/>
  <c r="F6" i="4"/>
  <c r="D290" i="4"/>
  <c r="F237" i="5"/>
  <c r="H23" i="3"/>
  <c r="C1214" i="1"/>
  <c r="D175" i="5"/>
  <c r="H523" i="1"/>
  <c r="G523" i="1"/>
  <c r="F68" i="5"/>
  <c r="H21" i="3"/>
  <c r="C1046" i="1"/>
  <c r="D6" i="5"/>
  <c r="D635" i="4"/>
  <c r="C414" i="1"/>
  <c r="F420" i="4"/>
  <c r="E289" i="4"/>
  <c r="I17" i="3"/>
  <c r="D147" i="1"/>
  <c r="H345" i="1"/>
  <c r="G345" i="1"/>
  <c r="D1046" i="1"/>
  <c r="I21" i="3"/>
  <c r="H1153" i="1"/>
  <c r="G1153" i="1"/>
  <c r="H509" i="1"/>
  <c r="G509" i="1"/>
  <c r="H1408" i="1"/>
  <c r="G1408" i="1"/>
  <c r="H1329" i="1"/>
  <c r="G1329" i="1"/>
  <c r="I28" i="3"/>
  <c r="D1435" i="1"/>
  <c r="G1435" i="1" s="1"/>
  <c r="H358" i="1"/>
  <c r="G358" i="1"/>
  <c r="H453" i="1"/>
  <c r="G453" i="1"/>
  <c r="H306" i="1"/>
  <c r="G306" i="1"/>
  <c r="H259" i="1"/>
  <c r="G259" i="1"/>
  <c r="H294" i="1"/>
  <c r="G294" i="1"/>
  <c r="H985" i="1"/>
  <c r="G985" i="1"/>
  <c r="H1299" i="1"/>
  <c r="G1299" i="1"/>
  <c r="H466" i="1"/>
  <c r="G466" i="1"/>
  <c r="H1423" i="1"/>
  <c r="G1423" i="1"/>
  <c r="H478" i="1"/>
  <c r="G478" i="1"/>
  <c r="D408" i="4"/>
  <c r="D633" i="1"/>
  <c r="B318" i="9"/>
  <c r="E317" i="9"/>
  <c r="H1435" i="1"/>
  <c r="H9" i="3"/>
  <c r="B313" i="9"/>
  <c r="E312" i="9"/>
  <c r="H1517" i="1"/>
  <c r="G1517" i="1"/>
  <c r="H11" i="3"/>
  <c r="D285" i="1" l="1"/>
  <c r="E290" i="4"/>
  <c r="D286" i="1" s="1"/>
  <c r="E413" i="4"/>
  <c r="E291" i="4"/>
  <c r="D287" i="1" s="1"/>
  <c r="C984" i="1"/>
  <c r="F6" i="5"/>
  <c r="G278" i="9"/>
  <c r="E278" i="9" s="1"/>
  <c r="G285" i="9"/>
  <c r="E285" i="9" s="1"/>
  <c r="B285" i="9" s="1"/>
  <c r="D639" i="4"/>
  <c r="F412" i="4"/>
  <c r="C407" i="1"/>
  <c r="C285" i="1"/>
  <c r="F289" i="4"/>
  <c r="D291" i="4"/>
  <c r="D413" i="4"/>
  <c r="F407" i="4"/>
  <c r="C402" i="1"/>
  <c r="F408" i="4"/>
  <c r="C403" i="1"/>
  <c r="F635" i="4"/>
  <c r="C629" i="1"/>
  <c r="H1214" i="1"/>
  <c r="G1214" i="1"/>
  <c r="F636" i="4"/>
  <c r="C630" i="1"/>
  <c r="H293" i="1"/>
  <c r="G293" i="1"/>
  <c r="H1046" i="1"/>
  <c r="G1046" i="1"/>
  <c r="G2" i="1"/>
  <c r="H2" i="1"/>
  <c r="H414" i="1"/>
  <c r="G414" i="1"/>
  <c r="F175" i="5"/>
  <c r="C1152" i="1"/>
  <c r="F290" i="4"/>
  <c r="C286" i="1"/>
  <c r="H147" i="1"/>
  <c r="G147" i="1"/>
  <c r="H522" i="1"/>
  <c r="G522" i="1"/>
  <c r="N3" i="9"/>
  <c r="I11" i="3"/>
  <c r="K3" i="9"/>
  <c r="I9" i="3"/>
  <c r="H1152" i="1" l="1"/>
  <c r="G1152" i="1"/>
  <c r="F291" i="4"/>
  <c r="C287" i="1"/>
  <c r="B278" i="9"/>
  <c r="E277" i="9"/>
  <c r="E640" i="4"/>
  <c r="D408" i="1"/>
  <c r="E414" i="4"/>
  <c r="D409" i="1" s="1"/>
  <c r="E415" i="4"/>
  <c r="D410" i="1" s="1"/>
  <c r="H403" i="1"/>
  <c r="G403" i="1"/>
  <c r="F413" i="4"/>
  <c r="C408" i="1"/>
  <c r="D640" i="4"/>
  <c r="D415" i="4"/>
  <c r="H407" i="1"/>
  <c r="G407" i="1"/>
  <c r="G286" i="1"/>
  <c r="H286" i="1"/>
  <c r="H630" i="1"/>
  <c r="G630" i="1"/>
  <c r="H629" i="1"/>
  <c r="G629" i="1"/>
  <c r="H402" i="1"/>
  <c r="G402" i="1"/>
  <c r="D641" i="4"/>
  <c r="F639" i="4"/>
  <c r="C633" i="1"/>
  <c r="H285" i="1"/>
  <c r="G285" i="1"/>
  <c r="D414" i="4"/>
  <c r="H8" i="3"/>
  <c r="M3" i="9" s="1"/>
  <c r="G984" i="1"/>
  <c r="H984" i="1"/>
  <c r="C409" i="1" l="1"/>
  <c r="F414" i="4"/>
  <c r="H287" i="1"/>
  <c r="G287" i="1"/>
  <c r="C635" i="1"/>
  <c r="D645" i="4"/>
  <c r="F640" i="4"/>
  <c r="C634" i="1"/>
  <c r="D642" i="4"/>
  <c r="E642" i="4"/>
  <c r="E641" i="4"/>
  <c r="F641" i="4" s="1"/>
  <c r="D634" i="1"/>
  <c r="F415" i="4"/>
  <c r="C410" i="1"/>
  <c r="G408" i="1"/>
  <c r="H408" i="1"/>
  <c r="I8" i="3"/>
  <c r="H633" i="1"/>
  <c r="G633" i="1"/>
  <c r="H634" i="1" l="1"/>
  <c r="G634" i="1"/>
  <c r="H410" i="1"/>
  <c r="G410" i="1"/>
  <c r="D636" i="1"/>
  <c r="E646" i="4"/>
  <c r="H18" i="3"/>
  <c r="C639" i="1"/>
  <c r="C636" i="1"/>
  <c r="D646" i="4"/>
  <c r="F642" i="4"/>
  <c r="D635" i="1"/>
  <c r="H635" i="1" s="1"/>
  <c r="E645" i="4"/>
  <c r="F645" i="4" s="1"/>
  <c r="G409" i="1"/>
  <c r="H409" i="1"/>
  <c r="H19" i="3" l="1"/>
  <c r="F646" i="4"/>
  <c r="C640" i="1"/>
  <c r="D639" i="1"/>
  <c r="G639" i="1" s="1"/>
  <c r="I18" i="3"/>
  <c r="G276" i="9"/>
  <c r="E276" i="9" s="1"/>
  <c r="B276" i="9" s="1"/>
  <c r="G635" i="1"/>
  <c r="G636" i="1"/>
  <c r="H636" i="1"/>
  <c r="I19" i="3"/>
  <c r="D640" i="1"/>
  <c r="H7" i="3" s="1"/>
  <c r="J3" i="9" s="1"/>
  <c r="M272" i="9" l="1"/>
  <c r="J17" i="9"/>
  <c r="M16" i="9"/>
  <c r="I6" i="9"/>
  <c r="J7" i="9"/>
  <c r="K8" i="9"/>
  <c r="J10" i="9"/>
  <c r="K11" i="9"/>
  <c r="I13" i="9"/>
  <c r="H15" i="9"/>
  <c r="H16" i="9"/>
  <c r="L272" i="9"/>
  <c r="F272" i="9" s="1"/>
  <c r="I17" i="9"/>
  <c r="I5" i="9"/>
  <c r="J6" i="9"/>
  <c r="K7" i="9"/>
  <c r="I9" i="9"/>
  <c r="K10" i="9"/>
  <c r="I12" i="9"/>
  <c r="J13" i="9"/>
  <c r="L15" i="9"/>
  <c r="L16" i="9"/>
  <c r="K5" i="9"/>
  <c r="J8" i="9"/>
  <c r="J11" i="9"/>
  <c r="K12" i="9"/>
  <c r="G16" i="9"/>
  <c r="H274" i="9"/>
  <c r="H18" i="9"/>
  <c r="H17" i="9"/>
  <c r="J5" i="9"/>
  <c r="K6" i="9"/>
  <c r="I8" i="9"/>
  <c r="J9" i="9"/>
  <c r="I11" i="9"/>
  <c r="J12" i="9"/>
  <c r="K13" i="9"/>
  <c r="M15" i="9"/>
  <c r="G274" i="9"/>
  <c r="G18" i="9"/>
  <c r="G17" i="9"/>
  <c r="I7" i="9"/>
  <c r="K9" i="9"/>
  <c r="G15" i="9"/>
  <c r="H640" i="1"/>
  <c r="G640" i="1"/>
  <c r="H639" i="1"/>
  <c r="E18" i="9" l="1"/>
  <c r="B18" i="9" s="1"/>
  <c r="E16" i="9"/>
  <c r="E15" i="9"/>
  <c r="E17" i="9"/>
  <c r="B17" i="9" s="1"/>
  <c r="F16" i="9"/>
  <c r="B16" i="9" s="1"/>
  <c r="F15" i="9"/>
  <c r="B272" i="9"/>
  <c r="F20" i="9"/>
  <c r="E274" i="9"/>
  <c r="E11" i="9"/>
  <c r="B11" i="9" s="1"/>
  <c r="E12" i="9"/>
  <c r="B12" i="9" s="1"/>
  <c r="E10" i="9"/>
  <c r="B10" i="9" s="1"/>
  <c r="E6" i="9"/>
  <c r="B6" i="9" s="1"/>
  <c r="E7" i="9"/>
  <c r="B7" i="9" s="1"/>
  <c r="E5" i="9"/>
  <c r="E8" i="9"/>
  <c r="B8" i="9" s="1"/>
  <c r="E9" i="9"/>
  <c r="B9" i="9" s="1"/>
  <c r="E13" i="9"/>
  <c r="B13" i="9" s="1"/>
  <c r="E14" i="9" l="1"/>
  <c r="F14" i="9"/>
  <c r="F3" i="9"/>
  <c r="B15" i="9"/>
  <c r="E20" i="9"/>
  <c r="I7" i="3" s="1"/>
  <c r="B27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<sst xmlns="http://schemas.openxmlformats.org/spreadsheetml/2006/main" count="4374" uniqueCount="3426">
  <si>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</si>
  <si>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</si>
  <si>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</si>
  <si>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</si>
  <si>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</si>
  <si>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</si>
  <si>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</si>
  <si>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</si>
  <si>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</si>
  <si>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</si>
  <si>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</si>
  <si>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</si>
  <si>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</si>
  <si>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</si>
  <si>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</si>
  <si>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</si>
  <si>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</si>
  <si>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</si>
  <si>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</si>
  <si>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</si>
  <si>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</si>
  <si>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</si>
  <si>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</si>
  <si>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</si>
  <si>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</si>
  <si>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</si>
  <si>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</si>
  <si>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</si>
  <si>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</si>
  <si>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</si>
  <si>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</si>
  <si>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IVANA GORANA KOVAČIĆA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</si>
  <si>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</si>
  <si>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</si>
  <si>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</si>
  <si>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</si>
  <si>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</si>
  <si>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</si>
  <si>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</si>
  <si>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</si>
  <si>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</si>
  <si>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</si>
  <si>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</si>
  <si>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</si>
  <si>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</si>
  <si>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</si>
  <si>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</si>
  <si>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</si>
  <si>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</si>
  <si>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15083 - OSNOVNA ŠKOLA IVANA GORANA KOVAČIĆA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</si>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</sst>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2347798.4000000004</v>
      </c>
      <c r="D2" s="6">
        <f>'PR-RAS'!E6</f>
        <v>2765872.5700000003</v>
      </c>
      <c r="E2" s="6">
        <v>0</v>
      </c>
      <c r="F2" s="6">
        <v>0</v>
      </c>
      <c r="G2" s="7">
        <f t="shared" ref="G2:G264" si="0">(B2/1000)*(C2*1+D2*2)</f>
        <v>7879.5435400000015</v>
      </c>
      <c r="H2" s="7">
        <f t="shared" ref="H2:H264" si="1">ABS(C2-ROUND(C2,0))+ABS(D2-ROUND(D2,0))</f>
        <v>0.83000000007450581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1727859.4000000001</v>
      </c>
      <c r="D46" s="1">
        <f>'PR-RAS'!E50</f>
        <v>2117434.98</v>
      </c>
      <c r="E46" s="1">
        <v>0</v>
      </c>
      <c r="F46" s="1">
        <v>0</v>
      </c>
      <c r="G46" s="2">
        <f t="shared" si="0"/>
        <v>268322.82120000001</v>
      </c>
      <c r="H46" s="2">
        <f t="shared" si="1"/>
        <v>0.42000000015832484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1725971.83</v>
      </c>
      <c r="D64" s="1">
        <f>'PR-RAS'!E68</f>
        <v>2108741.1800000002</v>
      </c>
      <c r="E64" s="1">
        <v>0</v>
      </c>
      <c r="F64" s="1">
        <v>0</v>
      </c>
      <c r="G64" s="2">
        <f t="shared" si="0"/>
        <v>374437.61397000001</v>
      </c>
      <c r="H64" s="2">
        <f t="shared" si="1"/>
        <v>0.35000000009313226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1684214.82</v>
      </c>
      <c r="D65" s="1">
        <f>'PR-RAS'!E69</f>
        <v>2080533.56</v>
      </c>
      <c r="E65" s="1">
        <v>0</v>
      </c>
      <c r="F65" s="1">
        <v>0</v>
      </c>
      <c r="G65" s="2">
        <f t="shared" si="0"/>
        <v>374098.04416000005</v>
      </c>
      <c r="H65" s="2">
        <f t="shared" si="1"/>
        <v>0.61999999987892807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41757.01</v>
      </c>
      <c r="D66" s="1">
        <f>'PR-RAS'!E70</f>
        <v>28207.62</v>
      </c>
      <c r="E66" s="1">
        <v>0</v>
      </c>
      <c r="F66" s="1">
        <v>0</v>
      </c>
      <c r="G66" s="2">
        <f t="shared" si="0"/>
        <v>6381.19625</v>
      </c>
      <c r="H66" s="2">
        <f t="shared" si="1"/>
        <v>0.3900000000030559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1887.57</v>
      </c>
      <c r="D73" s="1">
        <f>'PR-RAS'!E77</f>
        <v>8693.7999999999993</v>
      </c>
      <c r="E73" s="1">
        <v>0</v>
      </c>
      <c r="F73" s="1">
        <v>0</v>
      </c>
      <c r="G73" s="2">
        <f t="shared" si="0"/>
        <v>1387.8122399999997</v>
      </c>
      <c r="H73" s="2">
        <f t="shared" si="1"/>
        <v>0.63000000000079126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172</v>
      </c>
      <c r="D74" s="1">
        <f>'PR-RAS'!E78</f>
        <v>196</v>
      </c>
      <c r="E74" s="1">
        <v>0</v>
      </c>
      <c r="F74" s="1">
        <v>0</v>
      </c>
      <c r="G74" s="2">
        <f t="shared" si="0"/>
        <v>41.171999999999997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1715.57</v>
      </c>
      <c r="D76" s="1">
        <f>'PR-RAS'!E80</f>
        <v>8497.7999999999993</v>
      </c>
      <c r="E76" s="1">
        <v>0</v>
      </c>
      <c r="F76" s="1">
        <v>0</v>
      </c>
      <c r="G76" s="2">
        <f t="shared" si="0"/>
        <v>1403.3377499999999</v>
      </c>
      <c r="H76" s="2">
        <f t="shared" si="1"/>
        <v>0.63000000000079126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41.99</v>
      </c>
      <c r="D78" s="1">
        <f>'PR-RAS'!E82</f>
        <v>86.06</v>
      </c>
      <c r="E78" s="1">
        <v>0</v>
      </c>
      <c r="F78" s="1">
        <v>0</v>
      </c>
      <c r="G78" s="2">
        <f t="shared" si="0"/>
        <v>16.486470000000001</v>
      </c>
      <c r="H78" s="2">
        <f t="shared" si="1"/>
        <v>7.0000000000000284E-2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41.99</v>
      </c>
      <c r="D79" s="1">
        <f>'PR-RAS'!E83</f>
        <v>86.06</v>
      </c>
      <c r="E79" s="1">
        <v>0</v>
      </c>
      <c r="F79" s="1">
        <v>0</v>
      </c>
      <c r="G79" s="2">
        <f t="shared" si="0"/>
        <v>16.700580000000002</v>
      </c>
      <c r="H79" s="2">
        <f t="shared" si="1"/>
        <v>7.0000000000000284E-2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41.99</v>
      </c>
      <c r="D81" s="1">
        <f>'PR-RAS'!E85</f>
        <v>86.06</v>
      </c>
      <c r="E81" s="1">
        <v>0</v>
      </c>
      <c r="F81" s="1">
        <v>0</v>
      </c>
      <c r="G81" s="2">
        <f t="shared" si="0"/>
        <v>17.128800000000002</v>
      </c>
      <c r="H81" s="2">
        <f t="shared" si="1"/>
        <v>7.0000000000000284E-2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77824.350000000006</v>
      </c>
      <c r="D102" s="1">
        <f>'PR-RAS'!E106</f>
        <v>71706.52</v>
      </c>
      <c r="E102" s="1">
        <v>0</v>
      </c>
      <c r="F102" s="1">
        <v>0</v>
      </c>
      <c r="G102" s="2">
        <f t="shared" si="0"/>
        <v>22344.976390000003</v>
      </c>
      <c r="H102" s="2">
        <f t="shared" si="1"/>
        <v>0.83000000000174623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77824.350000000006</v>
      </c>
      <c r="D108" s="1">
        <f>'PR-RAS'!E112</f>
        <v>71706.52</v>
      </c>
      <c r="E108" s="1">
        <v>0</v>
      </c>
      <c r="F108" s="1">
        <v>0</v>
      </c>
      <c r="G108" s="2">
        <f t="shared" si="0"/>
        <v>23672.400730000001</v>
      </c>
      <c r="H108" s="2">
        <f t="shared" si="1"/>
        <v>0.83000000000174623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77824.350000000006</v>
      </c>
      <c r="D113" s="1">
        <f>'PR-RAS'!E117</f>
        <v>71706.52</v>
      </c>
      <c r="E113" s="1">
        <v>0</v>
      </c>
      <c r="F113" s="1">
        <v>0</v>
      </c>
      <c r="G113" s="2">
        <f t="shared" si="0"/>
        <v>24778.587680000001</v>
      </c>
      <c r="H113" s="2">
        <f t="shared" si="1"/>
        <v>0.83000000000174623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10409.029999999999</v>
      </c>
      <c r="D120" s="1">
        <f>'PR-RAS'!E124</f>
        <v>14134.6</v>
      </c>
      <c r="E120" s="1">
        <v>0</v>
      </c>
      <c r="F120" s="1">
        <v>0</v>
      </c>
      <c r="G120" s="2">
        <f t="shared" si="0"/>
        <v>4602.7093699999996</v>
      </c>
      <c r="H120" s="2">
        <f t="shared" si="1"/>
        <v>0.42999999999847205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10249.73</v>
      </c>
      <c r="D121" s="1">
        <f>'PR-RAS'!E125</f>
        <v>10593.2</v>
      </c>
      <c r="E121" s="1">
        <v>0</v>
      </c>
      <c r="F121" s="1">
        <v>0</v>
      </c>
      <c r="G121" s="2">
        <f t="shared" si="0"/>
        <v>3772.3355999999999</v>
      </c>
      <c r="H121" s="2">
        <f t="shared" si="1"/>
        <v>0.47000000000116415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10249.73</v>
      </c>
      <c r="D123" s="1">
        <f>'PR-RAS'!E127</f>
        <v>10593.2</v>
      </c>
      <c r="E123" s="1">
        <v>0</v>
      </c>
      <c r="F123" s="1">
        <v>0</v>
      </c>
      <c r="G123" s="2">
        <f t="shared" si="0"/>
        <v>3835.20786</v>
      </c>
      <c r="H123" s="2">
        <f t="shared" si="1"/>
        <v>0.47000000000116415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159.30000000000001</v>
      </c>
      <c r="D124" s="1">
        <f>'PR-RAS'!E128</f>
        <v>3541.3999999999996</v>
      </c>
      <c r="E124" s="1">
        <v>0</v>
      </c>
      <c r="F124" s="1">
        <v>0</v>
      </c>
      <c r="G124" s="2">
        <f t="shared" si="0"/>
        <v>890.77829999999994</v>
      </c>
      <c r="H124" s="2">
        <f t="shared" si="1"/>
        <v>0.69999999999964757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159.30000000000001</v>
      </c>
      <c r="D125" s="1">
        <f>'PR-RAS'!E129</f>
        <v>2521.16</v>
      </c>
      <c r="E125" s="1">
        <v>0</v>
      </c>
      <c r="F125" s="1">
        <v>0</v>
      </c>
      <c r="G125" s="2">
        <f t="shared" si="0"/>
        <v>645.00087999999994</v>
      </c>
      <c r="H125" s="2">
        <f t="shared" si="1"/>
        <v>0.45999999999986585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1020.24</v>
      </c>
      <c r="E126" s="1">
        <v>0</v>
      </c>
      <c r="F126" s="1">
        <v>0</v>
      </c>
      <c r="G126" s="2">
        <f t="shared" si="0"/>
        <v>255.06</v>
      </c>
      <c r="H126" s="2">
        <f t="shared" si="1"/>
        <v>0.24000000000000909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531663.63</v>
      </c>
      <c r="D129" s="1">
        <f>'PR-RAS'!E133</f>
        <v>562510.41</v>
      </c>
      <c r="E129" s="1">
        <v>0</v>
      </c>
      <c r="F129" s="1">
        <v>0</v>
      </c>
      <c r="G129" s="2">
        <f t="shared" si="0"/>
        <v>212055.60960000003</v>
      </c>
      <c r="H129" s="2">
        <f t="shared" si="1"/>
        <v>0.78000000002793968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531663.63</v>
      </c>
      <c r="D130" s="1">
        <f>'PR-RAS'!E134</f>
        <v>562510.41</v>
      </c>
      <c r="E130" s="1">
        <v>0</v>
      </c>
      <c r="F130" s="1">
        <v>0</v>
      </c>
      <c r="G130" s="2">
        <f t="shared" si="0"/>
        <v>213712.29405000003</v>
      </c>
      <c r="H130" s="2">
        <f t="shared" si="1"/>
        <v>0.78000000002793968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514657.15</v>
      </c>
      <c r="D131" s="1">
        <f>'PR-RAS'!E135</f>
        <v>560521.85</v>
      </c>
      <c r="E131" s="1">
        <v>0</v>
      </c>
      <c r="F131" s="1">
        <v>0</v>
      </c>
      <c r="G131" s="2">
        <f t="shared" si="0"/>
        <v>212641.11050000001</v>
      </c>
      <c r="H131" s="2">
        <f t="shared" si="1"/>
        <v>0.30000000004656613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17006.48</v>
      </c>
      <c r="D132" s="1">
        <f>'PR-RAS'!E136</f>
        <v>1988.56</v>
      </c>
      <c r="E132" s="1">
        <v>0</v>
      </c>
      <c r="F132" s="1">
        <v>0</v>
      </c>
      <c r="G132" s="2">
        <f t="shared" si="0"/>
        <v>2748.8516</v>
      </c>
      <c r="H132" s="2">
        <f t="shared" si="1"/>
        <v>0.91999999999961801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2270661.0100000002</v>
      </c>
      <c r="D147" s="1">
        <f>'PR-RAS'!E151</f>
        <v>2683182.0200000005</v>
      </c>
      <c r="E147" s="1">
        <v>0</v>
      </c>
      <c r="F147" s="1">
        <v>0</v>
      </c>
      <c r="G147" s="2">
        <f t="shared" si="0"/>
        <v>1115005.6573000001</v>
      </c>
      <c r="H147" s="2">
        <f t="shared" si="1"/>
        <v>3.0000000726431608E-2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1843106.4</v>
      </c>
      <c r="D148" s="1">
        <f>'PR-RAS'!E152</f>
        <v>2300903.7400000002</v>
      </c>
      <c r="E148" s="1">
        <v>0</v>
      </c>
      <c r="F148" s="1">
        <v>0</v>
      </c>
      <c r="G148" s="2">
        <f t="shared" si="0"/>
        <v>947402.34036000003</v>
      </c>
      <c r="H148" s="2">
        <f t="shared" si="1"/>
        <v>0.65999999968335032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1518736.85</v>
      </c>
      <c r="D149" s="1">
        <f>'PR-RAS'!E153</f>
        <v>1907326.02</v>
      </c>
      <c r="E149" s="1">
        <v>0</v>
      </c>
      <c r="F149" s="1">
        <v>0</v>
      </c>
      <c r="G149" s="2">
        <f t="shared" si="0"/>
        <v>789341.55572000006</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1474183.12</v>
      </c>
      <c r="D150" s="1">
        <f>'PR-RAS'!E154</f>
        <v>1863151.34</v>
      </c>
      <c r="E150" s="1">
        <v>0</v>
      </c>
      <c r="F150" s="1">
        <v>0</v>
      </c>
      <c r="G150" s="2">
        <f t="shared" si="0"/>
        <v>774872.38420000009</v>
      </c>
      <c r="H150" s="2">
        <f t="shared" si="1"/>
        <v>0.46000000019557774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42599.51</v>
      </c>
      <c r="D152" s="1">
        <f>'PR-RAS'!E156</f>
        <v>43020.92</v>
      </c>
      <c r="E152" s="1">
        <v>0</v>
      </c>
      <c r="F152" s="1">
        <v>0</v>
      </c>
      <c r="G152" s="2">
        <f t="shared" si="0"/>
        <v>19424.843850000001</v>
      </c>
      <c r="H152" s="2">
        <f t="shared" si="1"/>
        <v>0.56999999999970896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1954.22</v>
      </c>
      <c r="D153" s="1">
        <f>'PR-RAS'!E157</f>
        <v>1153.76</v>
      </c>
      <c r="E153" s="1">
        <v>0</v>
      </c>
      <c r="F153" s="1">
        <v>0</v>
      </c>
      <c r="G153" s="2">
        <f t="shared" si="0"/>
        <v>647.78447999999992</v>
      </c>
      <c r="H153" s="2">
        <f t="shared" si="1"/>
        <v>0.46000000000003638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73146.679999999993</v>
      </c>
      <c r="D154" s="1">
        <f>'PR-RAS'!E158</f>
        <v>77658.95</v>
      </c>
      <c r="E154" s="1">
        <v>0</v>
      </c>
      <c r="F154" s="1">
        <v>0</v>
      </c>
      <c r="G154" s="2">
        <f t="shared" si="0"/>
        <v>34955.080739999998</v>
      </c>
      <c r="H154" s="2">
        <f t="shared" si="1"/>
        <v>0.3700000000098953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251222.87</v>
      </c>
      <c r="D155" s="1">
        <f>'PR-RAS'!E159</f>
        <v>315918.77</v>
      </c>
      <c r="E155" s="1">
        <v>0</v>
      </c>
      <c r="F155" s="1">
        <v>0</v>
      </c>
      <c r="G155" s="2">
        <f t="shared" si="0"/>
        <v>135991.30314</v>
      </c>
      <c r="H155" s="2">
        <f t="shared" si="1"/>
        <v>0.35999999998603016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251222.87</v>
      </c>
      <c r="D157" s="1">
        <f>'PR-RAS'!E161</f>
        <v>315457.57</v>
      </c>
      <c r="E157" s="1">
        <v>0</v>
      </c>
      <c r="F157" s="1">
        <v>0</v>
      </c>
      <c r="G157" s="2">
        <f t="shared" si="0"/>
        <v>137613.52956</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461.2</v>
      </c>
      <c r="E158" s="1">
        <v>0</v>
      </c>
      <c r="F158" s="1">
        <v>0</v>
      </c>
      <c r="G158" s="2">
        <f t="shared" si="0"/>
        <v>144.8168</v>
      </c>
      <c r="H158" s="2">
        <f t="shared" si="1"/>
        <v>0.19999999999998863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365295.89999999997</v>
      </c>
      <c r="D159" s="1">
        <f>'PR-RAS'!E163</f>
        <v>319285.37</v>
      </c>
      <c r="E159" s="1">
        <v>0</v>
      </c>
      <c r="F159" s="1">
        <v>0</v>
      </c>
      <c r="G159" s="2">
        <f t="shared" si="0"/>
        <v>158610.92911999999</v>
      </c>
      <c r="H159" s="2">
        <f t="shared" si="1"/>
        <v>0.47000000003026798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49938.59</v>
      </c>
      <c r="D160" s="1">
        <f>'PR-RAS'!E164</f>
        <v>51172.2</v>
      </c>
      <c r="E160" s="1">
        <v>0</v>
      </c>
      <c r="F160" s="1">
        <v>0</v>
      </c>
      <c r="G160" s="2">
        <f t="shared" si="0"/>
        <v>24212.99541</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7977.64</v>
      </c>
      <c r="D161" s="1">
        <f>'PR-RAS'!E165</f>
        <v>9667.27</v>
      </c>
      <c r="E161" s="1">
        <v>0</v>
      </c>
      <c r="F161" s="1">
        <v>0</v>
      </c>
      <c r="G161" s="2">
        <f t="shared" si="0"/>
        <v>4369.9488000000001</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41022.75</v>
      </c>
      <c r="D162" s="1">
        <f>'PR-RAS'!E166</f>
        <v>39011.68</v>
      </c>
      <c r="E162" s="1">
        <v>0</v>
      </c>
      <c r="F162" s="1">
        <v>0</v>
      </c>
      <c r="G162" s="2">
        <f t="shared" si="0"/>
        <v>19166.423709999999</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777</v>
      </c>
      <c r="D163" s="1">
        <f>'PR-RAS'!E167</f>
        <v>2033.25</v>
      </c>
      <c r="E163" s="1">
        <v>0</v>
      </c>
      <c r="F163" s="1">
        <v>0</v>
      </c>
      <c r="G163" s="2">
        <f t="shared" si="0"/>
        <v>784.64700000000005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161.19999999999999</v>
      </c>
      <c r="D164" s="1">
        <f>'PR-RAS'!E168</f>
        <v>460</v>
      </c>
      <c r="E164" s="1">
        <v>0</v>
      </c>
      <c r="F164" s="1">
        <v>0</v>
      </c>
      <c r="G164" s="2">
        <f t="shared" si="0"/>
        <v>176.23560000000001</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240366.87999999998</v>
      </c>
      <c r="D165" s="1">
        <f>'PR-RAS'!E169</f>
        <v>198459.93000000002</v>
      </c>
      <c r="E165" s="1">
        <v>0</v>
      </c>
      <c r="F165" s="1">
        <v>0</v>
      </c>
      <c r="G165" s="2">
        <f t="shared" si="0"/>
        <v>104515.02536</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27977.37</v>
      </c>
      <c r="D166" s="1">
        <f>'PR-RAS'!E170</f>
        <v>22455.53</v>
      </c>
      <c r="E166" s="1">
        <v>0</v>
      </c>
      <c r="F166" s="1">
        <v>0</v>
      </c>
      <c r="G166" s="2">
        <f t="shared" si="0"/>
        <v>12026.59095</v>
      </c>
      <c r="H166" s="2">
        <f t="shared" si="1"/>
        <v>0.84000000000014552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131650.28</v>
      </c>
      <c r="D167" s="1">
        <f>'PR-RAS'!E171</f>
        <v>119848.36</v>
      </c>
      <c r="E167" s="1">
        <v>0</v>
      </c>
      <c r="F167" s="1">
        <v>0</v>
      </c>
      <c r="G167" s="2">
        <f t="shared" si="0"/>
        <v>61643.602000000006</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76265.59</v>
      </c>
      <c r="D168" s="1">
        <f>'PR-RAS'!E172</f>
        <v>50248.29</v>
      </c>
      <c r="E168" s="1">
        <v>0</v>
      </c>
      <c r="F168" s="1">
        <v>0</v>
      </c>
      <c r="G168" s="2">
        <f t="shared" si="0"/>
        <v>29519.28239</v>
      </c>
      <c r="H168" s="2">
        <f t="shared" si="1"/>
        <v>0.70000000000436557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2329.0500000000002</v>
      </c>
      <c r="D169" s="1">
        <f>'PR-RAS'!E173</f>
        <v>2502.4699999999998</v>
      </c>
      <c r="E169" s="1">
        <v>0</v>
      </c>
      <c r="F169" s="1">
        <v>0</v>
      </c>
      <c r="G169" s="2">
        <f t="shared" si="0"/>
        <v>1232.11032</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1895.35</v>
      </c>
      <c r="D170" s="1">
        <f>'PR-RAS'!E174</f>
        <v>1442.49</v>
      </c>
      <c r="E170" s="1">
        <v>0</v>
      </c>
      <c r="F170" s="1">
        <v>0</v>
      </c>
      <c r="G170" s="2">
        <f t="shared" si="0"/>
        <v>807.87576999999999</v>
      </c>
      <c r="H170" s="2">
        <f t="shared" si="1"/>
        <v>0.83999999999991815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249.24</v>
      </c>
      <c r="D172" s="1">
        <f>'PR-RAS'!E176</f>
        <v>1962.79</v>
      </c>
      <c r="E172" s="1">
        <v>0</v>
      </c>
      <c r="F172" s="1">
        <v>0</v>
      </c>
      <c r="G172" s="2">
        <f t="shared" si="0"/>
        <v>713.89422000000002</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61648.299999999996</v>
      </c>
      <c r="D173" s="1">
        <f>'PR-RAS'!E177</f>
        <v>48398.579999999994</v>
      </c>
      <c r="E173" s="1">
        <v>0</v>
      </c>
      <c r="F173" s="1">
        <v>0</v>
      </c>
      <c r="G173" s="2">
        <f t="shared" si="0"/>
        <v>27252.619119999996</v>
      </c>
      <c r="H173" s="2">
        <f t="shared" si="1"/>
        <v>0.72000000000116415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9000.44</v>
      </c>
      <c r="D174" s="1">
        <f>'PR-RAS'!E178</f>
        <v>7611.59</v>
      </c>
      <c r="E174" s="1">
        <v>0</v>
      </c>
      <c r="F174" s="1">
        <v>0</v>
      </c>
      <c r="G174" s="2">
        <f t="shared" si="0"/>
        <v>4190.6862600000004</v>
      </c>
      <c r="H174" s="2">
        <f t="shared" si="1"/>
        <v>0.8500000000003638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24634.55</v>
      </c>
      <c r="D175" s="1">
        <f>'PR-RAS'!E179</f>
        <v>11132.51</v>
      </c>
      <c r="E175" s="1">
        <v>0</v>
      </c>
      <c r="F175" s="1">
        <v>0</v>
      </c>
      <c r="G175" s="2">
        <f t="shared" si="0"/>
        <v>8160.5251799999996</v>
      </c>
      <c r="H175" s="2">
        <f t="shared" si="1"/>
        <v>0.94000000000050932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613.89</v>
      </c>
      <c r="D176" s="1">
        <f>'PR-RAS'!E180</f>
        <v>0</v>
      </c>
      <c r="E176" s="1">
        <v>0</v>
      </c>
      <c r="F176" s="1">
        <v>0</v>
      </c>
      <c r="G176" s="2">
        <f t="shared" si="0"/>
        <v>107.43074999999999</v>
      </c>
      <c r="H176" s="2">
        <f t="shared" si="1"/>
        <v>0.11000000000001364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7625.18</v>
      </c>
      <c r="D177" s="1">
        <f>'PR-RAS'!E181</f>
        <v>6884.11</v>
      </c>
      <c r="E177" s="1">
        <v>0</v>
      </c>
      <c r="F177" s="1">
        <v>0</v>
      </c>
      <c r="G177" s="2">
        <f t="shared" si="0"/>
        <v>3765.2384000000002</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1045.2</v>
      </c>
      <c r="D178" s="1">
        <f>'PR-RAS'!E182</f>
        <v>3484.86</v>
      </c>
      <c r="E178" s="1">
        <v>0</v>
      </c>
      <c r="F178" s="1">
        <v>0</v>
      </c>
      <c r="G178" s="2">
        <f t="shared" si="0"/>
        <v>1418.64084</v>
      </c>
      <c r="H178" s="2">
        <f t="shared" si="1"/>
        <v>0.33999999999991815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5774.3</v>
      </c>
      <c r="D179" s="1">
        <f>'PR-RAS'!E183</f>
        <v>7679.32</v>
      </c>
      <c r="E179" s="1">
        <v>0</v>
      </c>
      <c r="F179" s="1">
        <v>0</v>
      </c>
      <c r="G179" s="2">
        <f t="shared" si="0"/>
        <v>3761.6633199999997</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6732.2</v>
      </c>
      <c r="D180" s="1">
        <f>'PR-RAS'!E184</f>
        <v>5825.98</v>
      </c>
      <c r="E180" s="1">
        <v>0</v>
      </c>
      <c r="F180" s="1">
        <v>0</v>
      </c>
      <c r="G180" s="2">
        <f t="shared" si="0"/>
        <v>3290.7646399999999</v>
      </c>
      <c r="H180" s="2">
        <f t="shared" si="1"/>
        <v>0.22000000000025466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4136.75</v>
      </c>
      <c r="D181" s="1">
        <f>'PR-RAS'!E185</f>
        <v>4112.58</v>
      </c>
      <c r="E181" s="1">
        <v>0</v>
      </c>
      <c r="F181" s="1">
        <v>0</v>
      </c>
      <c r="G181" s="2">
        <f t="shared" si="0"/>
        <v>2225.1437999999998</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2085.79</v>
      </c>
      <c r="D182" s="1">
        <f>'PR-RAS'!E186</f>
        <v>1667.63</v>
      </c>
      <c r="E182" s="1">
        <v>0</v>
      </c>
      <c r="F182" s="1">
        <v>0</v>
      </c>
      <c r="G182" s="2">
        <f t="shared" si="0"/>
        <v>981.21005000000002</v>
      </c>
      <c r="H182" s="2">
        <f t="shared" si="1"/>
        <v>0.57999999999992724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13342.130000000001</v>
      </c>
      <c r="D184" s="1">
        <f>'PR-RAS'!E188</f>
        <v>21254.66</v>
      </c>
      <c r="E184" s="1">
        <v>0</v>
      </c>
      <c r="F184" s="1">
        <v>0</v>
      </c>
      <c r="G184" s="2">
        <f t="shared" si="0"/>
        <v>10220.815349999999</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6804.88</v>
      </c>
      <c r="D185" s="1">
        <f>'PR-RAS'!E189</f>
        <v>2645.88</v>
      </c>
      <c r="E185" s="1">
        <v>0</v>
      </c>
      <c r="F185" s="1">
        <v>0</v>
      </c>
      <c r="G185" s="2">
        <f t="shared" si="0"/>
        <v>2225.7817599999998</v>
      </c>
      <c r="H185" s="2">
        <f t="shared" si="1"/>
        <v>0.23999999999978172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928.7</v>
      </c>
      <c r="D187" s="1">
        <f>'PR-RAS'!E191</f>
        <v>1390.33</v>
      </c>
      <c r="E187" s="1">
        <v>0</v>
      </c>
      <c r="F187" s="1">
        <v>0</v>
      </c>
      <c r="G187" s="2">
        <f t="shared" si="0"/>
        <v>689.9409599999999</v>
      </c>
      <c r="H187" s="2">
        <f t="shared" si="1"/>
        <v>0.62999999999988177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169.09</v>
      </c>
      <c r="E188" s="1">
        <v>0</v>
      </c>
      <c r="F188" s="1">
        <v>0</v>
      </c>
      <c r="G188" s="2">
        <f t="shared" si="0"/>
        <v>93.737489999999994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4487.09</v>
      </c>
      <c r="D189" s="1">
        <f>'PR-RAS'!E193</f>
        <v>4254.7</v>
      </c>
      <c r="E189" s="1">
        <v>0</v>
      </c>
      <c r="F189" s="1">
        <v>0</v>
      </c>
      <c r="G189" s="2">
        <f t="shared" si="0"/>
        <v>2443.3401199999998</v>
      </c>
      <c r="H189" s="2">
        <f t="shared" si="1"/>
        <v>0.39000000000032742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10147.68</v>
      </c>
      <c r="E190" s="1">
        <v>0</v>
      </c>
      <c r="F190" s="1">
        <v>0</v>
      </c>
      <c r="G190" s="2">
        <f t="shared" si="0"/>
        <v>3835.8230400000002</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958.37</v>
      </c>
      <c r="D191" s="1">
        <f>'PR-RAS'!E195</f>
        <v>2646.98</v>
      </c>
      <c r="E191" s="1">
        <v>0</v>
      </c>
      <c r="F191" s="1">
        <v>0</v>
      </c>
      <c r="G191" s="2">
        <f t="shared" si="0"/>
        <v>1187.9427000000001</v>
      </c>
      <c r="H191" s="2">
        <f t="shared" si="1"/>
        <v>0.38999999999998636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1811.31</v>
      </c>
      <c r="D192" s="1">
        <f>'PR-RAS'!E196</f>
        <v>17136.59</v>
      </c>
      <c r="E192" s="1">
        <v>0</v>
      </c>
      <c r="F192" s="1">
        <v>0</v>
      </c>
      <c r="G192" s="2">
        <f t="shared" si="0"/>
        <v>6892.1375899999994</v>
      </c>
      <c r="H192" s="2">
        <f t="shared" si="1"/>
        <v>0.71999999999979991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1811.31</v>
      </c>
      <c r="D206" s="1">
        <f>'PR-RAS'!E210</f>
        <v>17136.59</v>
      </c>
      <c r="E206" s="1">
        <v>0</v>
      </c>
      <c r="F206" s="1">
        <v>0</v>
      </c>
      <c r="G206" s="2">
        <f t="shared" si="0"/>
        <v>7397.3204499999993</v>
      </c>
      <c r="H206" s="2">
        <f t="shared" si="1"/>
        <v>0.71999999999979991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1739.33</v>
      </c>
      <c r="D207" s="1">
        <f>'PR-RAS'!E211</f>
        <v>1517.77</v>
      </c>
      <c r="E207" s="1">
        <v>0</v>
      </c>
      <c r="F207" s="1">
        <v>0</v>
      </c>
      <c r="G207" s="2">
        <f t="shared" si="0"/>
        <v>983.62321999999995</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71.98</v>
      </c>
      <c r="D209" s="1">
        <f>'PR-RAS'!E213</f>
        <v>15618.82</v>
      </c>
      <c r="E209" s="1">
        <v>0</v>
      </c>
      <c r="F209" s="1">
        <v>0</v>
      </c>
      <c r="G209" s="2">
        <f t="shared" si="0"/>
        <v>6512.4009599999999</v>
      </c>
      <c r="H209" s="2">
        <f t="shared" si="1"/>
        <v>0.20000000000028706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55143.45</v>
      </c>
      <c r="D248" s="1">
        <f>'PR-RAS'!E252</f>
        <v>44618.85</v>
      </c>
      <c r="E248" s="1">
        <v>0</v>
      </c>
      <c r="F248" s="1">
        <v>0</v>
      </c>
      <c r="G248" s="2">
        <f t="shared" si="0"/>
        <v>35662.144049999995</v>
      </c>
      <c r="H248" s="2">
        <f t="shared" si="1"/>
        <v>0.59999999999854481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55143.45</v>
      </c>
      <c r="D255" s="1">
        <f>'PR-RAS'!E259</f>
        <v>44618.85</v>
      </c>
      <c r="E255" s="1">
        <v>0</v>
      </c>
      <c r="F255" s="1">
        <v>0</v>
      </c>
      <c r="G255" s="2">
        <f t="shared" si="0"/>
        <v>36672.812099999996</v>
      </c>
      <c r="H255" s="2">
        <f t="shared" si="1"/>
        <v>0.59999999999854481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55143.45</v>
      </c>
      <c r="D257" s="1">
        <f>'PR-RAS'!E261</f>
        <v>44618.85</v>
      </c>
      <c r="E257" s="1">
        <v>0</v>
      </c>
      <c r="F257" s="1">
        <v>0</v>
      </c>
      <c r="G257" s="2">
        <f t="shared" si="0"/>
        <v>36961.574399999998</v>
      </c>
      <c r="H257" s="2">
        <f t="shared" si="1"/>
        <v>0.59999999999854481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5303.95</v>
      </c>
      <c r="D259" s="1">
        <f>'PR-RAS'!E263</f>
        <v>1237.47</v>
      </c>
      <c r="E259" s="1">
        <v>0</v>
      </c>
      <c r="F259" s="1">
        <v>0</v>
      </c>
      <c r="G259" s="2">
        <f t="shared" si="0"/>
        <v>2006.95362</v>
      </c>
      <c r="H259" s="2">
        <f t="shared" si="1"/>
        <v>0.52000000000020918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5303.95</v>
      </c>
      <c r="D260" s="1">
        <f>'PR-RAS'!E264</f>
        <v>1237.47</v>
      </c>
      <c r="E260" s="1">
        <v>0</v>
      </c>
      <c r="F260" s="1">
        <v>0</v>
      </c>
      <c r="G260" s="2">
        <f t="shared" si="0"/>
        <v>2014.7325099999998</v>
      </c>
      <c r="H260" s="2">
        <f t="shared" si="1"/>
        <v>0.52000000000020918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4005.2</v>
      </c>
      <c r="D261" s="1">
        <f>'PR-RAS'!E265</f>
        <v>0</v>
      </c>
      <c r="E261" s="1">
        <v>0</v>
      </c>
      <c r="F261" s="1">
        <v>0</v>
      </c>
      <c r="G261" s="2">
        <f t="shared" si="0"/>
        <v>1041.3520000000001</v>
      </c>
      <c r="H261" s="2">
        <f t="shared" si="1"/>
        <v>0.1999999999998181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1298.75</v>
      </c>
      <c r="D262" s="1">
        <f>'PR-RAS'!E266</f>
        <v>1237.47</v>
      </c>
      <c r="E262" s="1">
        <v>0</v>
      </c>
      <c r="F262" s="1">
        <v>0</v>
      </c>
      <c r="G262" s="2">
        <f t="shared" si="0"/>
        <v>984.93309000000011</v>
      </c>
      <c r="H262" s="2">
        <f t="shared" si="1"/>
        <v>0.72000000000002728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2270661.0100000002</v>
      </c>
      <c r="D285" s="1">
        <f>'PR-RAS'!E289</f>
        <v>2683182.0200000005</v>
      </c>
      <c r="E285" s="1">
        <v>0</v>
      </c>
      <c r="F285" s="1">
        <v>0</v>
      </c>
      <c r="G285" s="2">
        <f t="shared" si="8"/>
        <v>2168915.1142000002</v>
      </c>
      <c r="H285" s="2">
        <f t="shared" si="9"/>
        <v>3.0000000726431608E-2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77137.39000000013</v>
      </c>
      <c r="D286" s="1">
        <f>'PR-RAS'!E290</f>
        <v>82690.549999999814</v>
      </c>
      <c r="E286" s="1">
        <v>0</v>
      </c>
      <c r="F286" s="1">
        <v>0</v>
      </c>
      <c r="G286" s="2">
        <f t="shared" si="8"/>
        <v>69117.769649999929</v>
      </c>
      <c r="H286" s="2">
        <f t="shared" si="9"/>
        <v>0.84000000031664968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39227.660000000003</v>
      </c>
      <c r="D288" s="1">
        <f>'PR-RAS'!E292</f>
        <v>56274.32</v>
      </c>
      <c r="E288" s="1">
        <v>0</v>
      </c>
      <c r="F288" s="1">
        <v>0</v>
      </c>
      <c r="G288" s="2">
        <f t="shared" si="8"/>
        <v>43559.798099999993</v>
      </c>
      <c r="H288" s="2">
        <f t="shared" si="9"/>
        <v>0.6599999999962165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14953.29</v>
      </c>
      <c r="D290" s="1">
        <f>'PR-RAS'!E294</f>
        <v>11447.76</v>
      </c>
      <c r="E290" s="1">
        <v>0</v>
      </c>
      <c r="F290" s="1">
        <v>0</v>
      </c>
      <c r="G290" s="2">
        <f t="shared" si="8"/>
        <v>10938.306089999998</v>
      </c>
      <c r="H290" s="2">
        <f t="shared" si="9"/>
        <v>0.53000000000065484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1790.68</v>
      </c>
      <c r="D291" s="1">
        <f>'PR-RAS'!E295</f>
        <v>0</v>
      </c>
      <c r="E291" s="1">
        <v>0</v>
      </c>
      <c r="F291" s="1">
        <v>0</v>
      </c>
      <c r="G291" s="2">
        <f t="shared" si="8"/>
        <v>519.29719999999998</v>
      </c>
      <c r="H291" s="2">
        <f t="shared" si="9"/>
        <v>0.31999999999993634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60090.729999999996</v>
      </c>
      <c r="D345" s="1">
        <f>'PR-RAS'!E350</f>
        <v>30191.63</v>
      </c>
      <c r="E345" s="1">
        <v>0</v>
      </c>
      <c r="F345" s="1">
        <v>0</v>
      </c>
      <c r="G345" s="2">
        <f t="shared" si="8"/>
        <v>41443.052559999996</v>
      </c>
      <c r="H345" s="2">
        <f t="shared" si="9"/>
        <v>0.6400000000030559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60090.729999999996</v>
      </c>
      <c r="D358" s="1">
        <f>'PR-RAS'!E363</f>
        <v>30191.63</v>
      </c>
      <c r="E358" s="1">
        <v>0</v>
      </c>
      <c r="F358" s="1">
        <v>0</v>
      </c>
      <c r="G358" s="2">
        <f t="shared" si="8"/>
        <v>43009.214429999993</v>
      </c>
      <c r="H358" s="2">
        <f t="shared" si="9"/>
        <v>0.6400000000030559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15658.21</v>
      </c>
      <c r="D364" s="1">
        <f>'PR-RAS'!E369</f>
        <v>856.25</v>
      </c>
      <c r="E364" s="1">
        <v>0</v>
      </c>
      <c r="F364" s="1">
        <v>0</v>
      </c>
      <c r="G364" s="2">
        <f t="shared" si="8"/>
        <v>6305.5677299999998</v>
      </c>
      <c r="H364" s="2">
        <f t="shared" si="9"/>
        <v>0.45999999999912689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5535.23</v>
      </c>
      <c r="D365" s="1">
        <f>'PR-RAS'!E370</f>
        <v>856.25</v>
      </c>
      <c r="E365" s="1">
        <v>0</v>
      </c>
      <c r="F365" s="1">
        <v>0</v>
      </c>
      <c r="G365" s="2">
        <f t="shared" si="8"/>
        <v>2638.1737199999998</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700</v>
      </c>
      <c r="D370" s="1">
        <f>'PR-RAS'!E375</f>
        <v>0</v>
      </c>
      <c r="E370" s="1">
        <v>0</v>
      </c>
      <c r="F370" s="1">
        <v>0</v>
      </c>
      <c r="G370" s="2">
        <f t="shared" si="8"/>
        <v>258.3</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9422.98</v>
      </c>
      <c r="D371" s="1">
        <f>'PR-RAS'!E376</f>
        <v>0</v>
      </c>
      <c r="E371" s="1">
        <v>0</v>
      </c>
      <c r="F371" s="1">
        <v>0</v>
      </c>
      <c r="G371" s="2">
        <f t="shared" si="8"/>
        <v>3486.5025999999998</v>
      </c>
      <c r="H371" s="2">
        <f t="shared" si="9"/>
        <v>2.0000000000436557E-2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43088.77</v>
      </c>
      <c r="D378" s="1">
        <f>'PR-RAS'!E383</f>
        <v>29335.38</v>
      </c>
      <c r="E378" s="1">
        <v>0</v>
      </c>
      <c r="F378" s="1">
        <v>0</v>
      </c>
      <c r="G378" s="2">
        <f t="shared" si="8"/>
        <v>38363.342810000002</v>
      </c>
      <c r="H378" s="2">
        <f t="shared" si="9"/>
        <v>0.61000000000422006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43088.77</v>
      </c>
      <c r="D379" s="1">
        <f>'PR-RAS'!E384</f>
        <v>29335.38</v>
      </c>
      <c r="E379" s="1">
        <v>0</v>
      </c>
      <c r="F379" s="1">
        <v>0</v>
      </c>
      <c r="G379" s="2">
        <f t="shared" si="8"/>
        <v>38465.102339999998</v>
      </c>
      <c r="H379" s="2">
        <f t="shared" si="9"/>
        <v>0.61000000000422006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1343.75</v>
      </c>
      <c r="D386" s="1">
        <f>'PR-RAS'!E391</f>
        <v>0</v>
      </c>
      <c r="E386" s="1">
        <v>0</v>
      </c>
      <c r="F386" s="1">
        <v>0</v>
      </c>
      <c r="G386" s="2">
        <f t="shared" si="8"/>
        <v>517.34375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1343.75</v>
      </c>
      <c r="D388" s="1">
        <f>'PR-RAS'!E393</f>
        <v>0</v>
      </c>
      <c r="E388" s="1">
        <v>0</v>
      </c>
      <c r="F388" s="1">
        <v>0</v>
      </c>
      <c r="G388" s="2">
        <f t="shared" si="8"/>
        <v>520.03125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60090.729999999996</v>
      </c>
      <c r="D403" s="1">
        <f>'PR-RAS'!E408</f>
        <v>30191.63</v>
      </c>
      <c r="E403" s="1">
        <v>0</v>
      </c>
      <c r="F403" s="1">
        <v>0</v>
      </c>
      <c r="G403" s="2">
        <f t="shared" si="8"/>
        <v>48430.543980000002</v>
      </c>
      <c r="H403" s="2">
        <f t="shared" si="9"/>
        <v>0.6400000000030559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2347798.4000000004</v>
      </c>
      <c r="D407" s="1">
        <f>'PR-RAS'!E412</f>
        <v>2765872.5700000003</v>
      </c>
      <c r="E407" s="1">
        <v>0</v>
      </c>
      <c r="F407" s="1">
        <v>0</v>
      </c>
      <c r="G407" s="2">
        <f t="shared" si="8"/>
        <v>3199094.6772400006</v>
      </c>
      <c r="H407" s="2">
        <f t="shared" si="9"/>
        <v>0.83000000007450581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2330751.7400000002</v>
      </c>
      <c r="D408" s="1">
        <f>'PR-RAS'!E413</f>
        <v>2713373.6500000004</v>
      </c>
      <c r="E408" s="1">
        <v>0</v>
      </c>
      <c r="F408" s="1">
        <v>0</v>
      </c>
      <c r="G408" s="2">
        <f t="shared" si="8"/>
        <v>3157302.10928</v>
      </c>
      <c r="H408" s="2">
        <f t="shared" si="9"/>
        <v>0.60999999940395355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17046.660000000149</v>
      </c>
      <c r="D409" s="1">
        <f>'PR-RAS'!E414</f>
        <v>52498.919999999925</v>
      </c>
      <c r="E409" s="1">
        <v>0</v>
      </c>
      <c r="F409" s="1">
        <v>0</v>
      </c>
      <c r="G409" s="2">
        <f t="shared" si="8"/>
        <v>49794.155999999995</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39227.660000000003</v>
      </c>
      <c r="D411" s="1">
        <f>'PR-RAS'!E416</f>
        <v>56274.32</v>
      </c>
      <c r="E411" s="1">
        <v>0</v>
      </c>
      <c r="F411" s="1">
        <v>0</v>
      </c>
      <c r="G411" s="2">
        <f t="shared" si="8"/>
        <v>62228.282999999989</v>
      </c>
      <c r="H411" s="2">
        <f t="shared" si="9"/>
        <v>0.6599999999962165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14953.29</v>
      </c>
      <c r="D413" s="1">
        <f>'PR-RAS'!E418</f>
        <v>11447.76</v>
      </c>
      <c r="E413" s="1">
        <v>0</v>
      </c>
      <c r="F413" s="1">
        <v>0</v>
      </c>
      <c r="G413" s="2">
        <f t="shared" si="8"/>
        <v>15593.709719999999</v>
      </c>
      <c r="H413" s="2">
        <f t="shared" si="9"/>
        <v>0.53000000000065484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2347798.4000000004</v>
      </c>
      <c r="D633" s="1">
        <f>'PR-RAS'!E639</f>
        <v>2765872.5700000003</v>
      </c>
      <c r="E633" s="1">
        <v>0</v>
      </c>
      <c r="F633" s="1">
        <v>0</v>
      </c>
      <c r="G633" s="2">
        <f t="shared" si="10"/>
        <v>4979871.5172800003</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2330751.7400000002</v>
      </c>
      <c r="D634" s="1">
        <f>'PR-RAS'!E640</f>
        <v>2713373.6500000004</v>
      </c>
      <c r="E634" s="1">
        <v>0</v>
      </c>
      <c r="F634" s="1">
        <v>0</v>
      </c>
      <c r="G634" s="2">
        <f t="shared" si="10"/>
        <v>4910496.8923200006</v>
      </c>
      <c r="H634" s="2">
        <f t="shared" si="11"/>
        <v>0.60999999940395355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17046.660000000149</v>
      </c>
      <c r="D635" s="1">
        <f>'PR-RAS'!E641</f>
        <v>52498.919999999925</v>
      </c>
      <c r="E635" s="1">
        <v>0</v>
      </c>
      <c r="F635" s="1">
        <v>0</v>
      </c>
      <c r="G635" s="2">
        <f t="shared" si="10"/>
        <v>77376.213000000003</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39227.660000000003</v>
      </c>
      <c r="D637" s="1">
        <f>'PR-RAS'!E643</f>
        <v>56274.32</v>
      </c>
      <c r="E637" s="1">
        <v>0</v>
      </c>
      <c r="F637" s="1">
        <v>0</v>
      </c>
      <c r="G637" s="2">
        <f t="shared" si="10"/>
        <v>96529.726799999989</v>
      </c>
      <c r="H637" s="2">
        <f t="shared" si="11"/>
        <v>0.6599999999962165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56274.320000000153</v>
      </c>
      <c r="D639" s="1">
        <f>'PR-RAS'!E645</f>
        <v>108773.23999999993</v>
      </c>
      <c r="E639" s="1">
        <v>0</v>
      </c>
      <c r="F639" s="1">
        <v>0</v>
      </c>
      <c r="G639" s="2">
        <f t="shared" si="10"/>
        <v>174697.67040000003</v>
      </c>
      <c r="H639" s="2">
        <f t="shared" si="11"/>
        <v>0.56000000008498318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165045</v>
      </c>
      <c r="D641" s="1">
        <f>'PR-RAS'!E647</f>
        <v>194242.87</v>
      </c>
      <c r="E641" s="1">
        <v>0</v>
      </c>
      <c r="F641" s="1">
        <v>0</v>
      </c>
      <c r="G641" s="2">
        <f t="shared" si="10"/>
        <v>354259.67359999998</v>
      </c>
      <c r="H641" s="2">
        <f t="shared" si="11"/>
        <v>0.13000000000465661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69754.649999999994</v>
      </c>
      <c r="D642" s="1">
        <f>'PR-RAS'!E649</f>
        <v>115205.75999999999</v>
      </c>
      <c r="E642" s="1">
        <v>0</v>
      </c>
      <c r="F642" s="1">
        <v>0</v>
      </c>
      <c r="G642" s="2">
        <f t="shared" si="10"/>
        <v>192406.51496999999</v>
      </c>
      <c r="H642" s="2">
        <f t="shared" si="11"/>
        <v>0.59000000001105946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794193.83</v>
      </c>
      <c r="D643" s="1">
        <f>'PR-RAS'!E650</f>
        <v>829704.2</v>
      </c>
      <c r="E643" s="1">
        <v>0</v>
      </c>
      <c r="F643" s="1">
        <v>0</v>
      </c>
      <c r="G643" s="2">
        <f t="shared" si="10"/>
        <v>1575212.63166</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748742.72</v>
      </c>
      <c r="D644" s="1">
        <f>'PR-RAS'!E651</f>
        <v>822227.93</v>
      </c>
      <c r="E644" s="1">
        <v>0</v>
      </c>
      <c r="F644" s="1">
        <v>0</v>
      </c>
      <c r="G644" s="2">
        <f t="shared" si="10"/>
        <v>1538826.6869400002</v>
      </c>
      <c r="H644" s="2">
        <f t="shared" si="11"/>
        <v>0.34999999997671694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115205.76000000001</v>
      </c>
      <c r="D645" s="1">
        <f>'PR-RAS'!E652</f>
        <v>122682.02999999991</v>
      </c>
      <c r="E645" s="1">
        <v>0</v>
      </c>
      <c r="F645" s="1">
        <v>0</v>
      </c>
      <c r="G645" s="2">
        <f t="shared" si="10"/>
        <v>232206.96407999989</v>
      </c>
      <c r="H645" s="2">
        <f t="shared" si="11"/>
        <v>0.26999999990221113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84</v>
      </c>
      <c r="D647" s="1">
        <f>'PR-RAS'!E654</f>
        <v>86</v>
      </c>
      <c r="E647" s="1">
        <v>0</v>
      </c>
      <c r="F647" s="1">
        <v>0</v>
      </c>
      <c r="G647" s="2">
        <f t="shared" si="10"/>
        <v>165.376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80</v>
      </c>
      <c r="D649" s="1">
        <f>'PR-RAS'!E656</f>
        <v>82</v>
      </c>
      <c r="E649" s="1">
        <v>0</v>
      </c>
      <c r="F649" s="1">
        <v>0</v>
      </c>
      <c r="G649" s="2">
        <f t="shared" si="10"/>
        <v>158.11199999999999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1684214.82</v>
      </c>
      <c r="D668" s="1">
        <f>'PR-RAS'!E675</f>
        <v>2080533.56</v>
      </c>
      <c r="E668" s="1">
        <v>0</v>
      </c>
      <c r="F668" s="1">
        <v>0</v>
      </c>
      <c r="G668" s="2">
        <f t="shared" si="10"/>
        <v>3898803.0539800003</v>
      </c>
      <c r="H668" s="2">
        <f t="shared" si="11"/>
        <v>0.61999999987892807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41757.01</v>
      </c>
      <c r="D670" s="1">
        <f>'PR-RAS'!E677</f>
        <v>740</v>
      </c>
      <c r="E670" s="1">
        <v>0</v>
      </c>
      <c r="F670" s="1">
        <v>0</v>
      </c>
      <c r="G670" s="2">
        <f t="shared" si="10"/>
        <v>28925.559690000002</v>
      </c>
      <c r="H670" s="2">
        <f t="shared" si="11"/>
        <v>1.0000000002037268E-2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27467.62</v>
      </c>
      <c r="E671" s="1">
        <v>0</v>
      </c>
      <c r="F671" s="1">
        <v>0</v>
      </c>
      <c r="G671" s="2">
        <f t="shared" si="10"/>
        <v>36806.610800000002</v>
      </c>
      <c r="H671" s="2">
        <f t="shared" si="11"/>
        <v>0.38000000000101863</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73781.919999999998</v>
      </c>
      <c r="D703" s="1">
        <f>'PR-RAS'!E710</f>
        <v>70423.23</v>
      </c>
      <c r="E703" s="1">
        <v>0</v>
      </c>
      <c r="F703" s="1">
        <v>0</v>
      </c>
      <c r="G703" s="2">
        <f t="shared" si="10"/>
        <v>150669.12276</v>
      </c>
      <c r="H703" s="2">
        <f t="shared" si="11"/>
        <v>0.30999999999767169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2624.2</v>
      </c>
      <c r="D705" s="1">
        <f>'PR-RAS'!E712</f>
        <v>0</v>
      </c>
      <c r="E705" s="1">
        <v>0</v>
      </c>
      <c r="F705" s="1">
        <v>0</v>
      </c>
      <c r="G705" s="2">
        <f t="shared" si="10"/>
        <v>1847.4367999999997</v>
      </c>
      <c r="H705" s="2">
        <f t="shared" si="11"/>
        <v>0.1999999999998181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3741.42</v>
      </c>
      <c r="D710" s="1">
        <f>'PR-RAS'!E717</f>
        <v>2777.8</v>
      </c>
      <c r="E710" s="1">
        <v>0</v>
      </c>
      <c r="F710" s="1">
        <v>0</v>
      </c>
      <c r="G710" s="2">
        <f t="shared" si="10"/>
        <v>6591.5871799999995</v>
      </c>
      <c r="H710" s="2">
        <f t="shared" si="11"/>
        <v>0.61999999999989086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41022.75</v>
      </c>
      <c r="D711" s="1">
        <f>'PR-RAS'!E718</f>
        <v>39011.68</v>
      </c>
      <c r="E711" s="1">
        <v>0</v>
      </c>
      <c r="F711" s="1">
        <v>0</v>
      </c>
      <c r="G711" s="2">
        <f t="shared" si="10"/>
        <v>84522.738100000002</v>
      </c>
      <c r="H711" s="2">
        <f t="shared" si="11"/>
        <v>0.56999999999970896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5178.05</v>
      </c>
      <c r="D713" s="1">
        <f>'PR-RAS'!E720</f>
        <v>7126.87</v>
      </c>
      <c r="E713" s="1">
        <v>0</v>
      </c>
      <c r="F713" s="1">
        <v>0</v>
      </c>
      <c r="G713" s="2">
        <f t="shared" si="10"/>
        <v>13835.43448</v>
      </c>
      <c r="H713" s="2">
        <f t="shared" si="11"/>
        <v>0.18000000000029104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6419.85</v>
      </c>
      <c r="D715" s="1">
        <f>'PR-RAS'!E722</f>
        <v>5825.98</v>
      </c>
      <c r="E715" s="1">
        <v>0</v>
      </c>
      <c r="F715" s="1">
        <v>0</v>
      </c>
      <c r="G715" s="2">
        <f t="shared" si="10"/>
        <v>12903.272339999998</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3735.36</v>
      </c>
      <c r="D718" s="1">
        <f>'PR-RAS'!E725</f>
        <v>2645.88</v>
      </c>
      <c r="E718" s="1">
        <v>0</v>
      </c>
      <c r="F718" s="1">
        <v>0</v>
      </c>
      <c r="G718" s="2">
        <f t="shared" si="10"/>
        <v>6472.4450400000005</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55143.45</v>
      </c>
      <c r="D821" s="1">
        <f>'PR-RAS'!E828</f>
        <v>44618.85</v>
      </c>
      <c r="E821" s="1">
        <v>0</v>
      </c>
      <c r="F821" s="1">
        <v>0</v>
      </c>
      <c r="G821" s="2">
        <f t="shared" si="18"/>
        <v>118392.54299999999</v>
      </c>
      <c r="H821" s="2">
        <f t="shared" si="19"/>
        <v>0.59999999999854481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1328</v>
      </c>
      <c r="D822" s="1">
        <f>'PR-RAS'!E829</f>
        <v>0</v>
      </c>
      <c r="E822" s="1">
        <v>0</v>
      </c>
      <c r="F822" s="1">
        <v>0</v>
      </c>
      <c r="G822" s="2">
        <f t="shared" si="18"/>
        <v>1090.288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2026837.4800000002</v>
      </c>
      <c r="D984" s="6">
        <f>BILANCA!E6</f>
        <v>2117293.5900000003</v>
      </c>
      <c r="E984" s="6">
        <v>0</v>
      </c>
      <c r="F984" s="6">
        <v>0</v>
      </c>
      <c r="G984" s="7">
        <f t="shared" ref="G984:G1241" si="22">B984/1000*C984+B984/500*D984</f>
        <v>6261.4246600000006</v>
      </c>
      <c r="H984" s="7">
        <f t="shared" si="19"/>
        <v>0.88999999989755452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1719113.9500000002</v>
      </c>
      <c r="D985" s="1">
        <f>BILANCA!E7</f>
        <v>1783706.9400000002</v>
      </c>
      <c r="E985" s="1">
        <v>0</v>
      </c>
      <c r="F985" s="1">
        <v>0</v>
      </c>
      <c r="G985" s="2">
        <f t="shared" si="22"/>
        <v>10573.055660000002</v>
      </c>
      <c r="H985" s="2">
        <f t="shared" si="19"/>
        <v>0.1099999996367842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972.57</v>
      </c>
      <c r="D986" s="1">
        <f>BILANCA!E8</f>
        <v>972.57</v>
      </c>
      <c r="E986" s="1">
        <v>0</v>
      </c>
      <c r="F986" s="1">
        <v>0</v>
      </c>
      <c r="G986" s="2">
        <f t="shared" si="22"/>
        <v>8.7531300000000005</v>
      </c>
      <c r="H986" s="2">
        <f t="shared" si="19"/>
        <v>0.85999999999989996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972.57</v>
      </c>
      <c r="D987" s="1">
        <f>BILANCA!E9</f>
        <v>972.57</v>
      </c>
      <c r="E987" s="1">
        <v>0</v>
      </c>
      <c r="F987" s="1">
        <v>0</v>
      </c>
      <c r="G987" s="2">
        <f t="shared" si="22"/>
        <v>11.67084</v>
      </c>
      <c r="H987" s="2">
        <f t="shared" si="19"/>
        <v>0.85999999999989996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1718141.3800000001</v>
      </c>
      <c r="D990" s="1">
        <f>BILANCA!E12</f>
        <v>1782734.37</v>
      </c>
      <c r="E990" s="1">
        <v>0</v>
      </c>
      <c r="F990" s="1">
        <v>0</v>
      </c>
      <c r="G990" s="2">
        <f t="shared" si="22"/>
        <v>36985.270840000005</v>
      </c>
      <c r="H990" s="2">
        <f t="shared" si="19"/>
        <v>0.75000000023283064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1634673.21</v>
      </c>
      <c r="D991" s="1">
        <f>BILANCA!E13</f>
        <v>1634673.21</v>
      </c>
      <c r="E991" s="1">
        <v>0</v>
      </c>
      <c r="F991" s="1">
        <v>0</v>
      </c>
      <c r="G991" s="2">
        <f t="shared" si="22"/>
        <v>39232.157039999998</v>
      </c>
      <c r="H991" s="2">
        <f t="shared" si="19"/>
        <v>0.41999999992549419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3304123.5</v>
      </c>
      <c r="D993" s="1">
        <f>BILANCA!E15</f>
        <v>3304123.5</v>
      </c>
      <c r="E993" s="1">
        <v>0</v>
      </c>
      <c r="F993" s="1">
        <v>0</v>
      </c>
      <c r="G993" s="2">
        <f t="shared" si="22"/>
        <v>99123.705000000002</v>
      </c>
      <c r="H993" s="2">
        <f t="shared" si="19"/>
        <v>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1669450.29</v>
      </c>
      <c r="D996" s="1">
        <f>BILANCA!E18</f>
        <v>1669450.29</v>
      </c>
      <c r="E996" s="1">
        <v>0</v>
      </c>
      <c r="F996" s="1">
        <v>0</v>
      </c>
      <c r="G996" s="2">
        <f t="shared" si="22"/>
        <v>65108.56130999999</v>
      </c>
      <c r="H996" s="2">
        <f t="shared" si="19"/>
        <v>0.58000000007450581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76948.830000000016</v>
      </c>
      <c r="D997" s="1">
        <f>BILANCA!E19</f>
        <v>112206.44</v>
      </c>
      <c r="E997" s="1">
        <v>0</v>
      </c>
      <c r="F997" s="1">
        <v>0</v>
      </c>
      <c r="G997" s="2">
        <f t="shared" si="22"/>
        <v>4219.06394</v>
      </c>
      <c r="H997" s="2">
        <f t="shared" si="19"/>
        <v>0.60999999998603016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391941.83</v>
      </c>
      <c r="D998" s="1">
        <f>BILANCA!E20</f>
        <v>472631.74</v>
      </c>
      <c r="E998" s="1">
        <v>0</v>
      </c>
      <c r="F998" s="1">
        <v>0</v>
      </c>
      <c r="G998" s="2">
        <f t="shared" si="22"/>
        <v>20058.07965</v>
      </c>
      <c r="H998" s="2">
        <f t="shared" si="19"/>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1964.38</v>
      </c>
      <c r="D999" s="1">
        <f>BILANCA!E21</f>
        <v>1964.38</v>
      </c>
      <c r="E999" s="1">
        <v>0</v>
      </c>
      <c r="F999" s="1">
        <v>0</v>
      </c>
      <c r="G999" s="2">
        <f t="shared" si="22"/>
        <v>94.290240000000011</v>
      </c>
      <c r="H999" s="2">
        <f t="shared" si="19"/>
        <v>0.76000000000021828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15899.56</v>
      </c>
      <c r="D1000" s="1">
        <f>BILANCA!E22</f>
        <v>15899.56</v>
      </c>
      <c r="E1000" s="1">
        <v>0</v>
      </c>
      <c r="F1000" s="1">
        <v>0</v>
      </c>
      <c r="G1000" s="2">
        <f t="shared" si="22"/>
        <v>810.87756000000013</v>
      </c>
      <c r="H1000" s="2">
        <f t="shared" si="19"/>
        <v>0.88000000000101863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700</v>
      </c>
      <c r="D1003" s="1">
        <f>BILANCA!E25</f>
        <v>700</v>
      </c>
      <c r="E1003" s="1">
        <v>0</v>
      </c>
      <c r="F1003" s="1">
        <v>0</v>
      </c>
      <c r="G1003" s="2">
        <f t="shared" si="22"/>
        <v>42</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11845.42</v>
      </c>
      <c r="D1004" s="1">
        <f>BILANCA!E26</f>
        <v>11845.42</v>
      </c>
      <c r="E1004" s="1">
        <v>0</v>
      </c>
      <c r="F1004" s="1">
        <v>0</v>
      </c>
      <c r="G1004" s="2">
        <f t="shared" si="22"/>
        <v>746.26146000000006</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345402.36</v>
      </c>
      <c r="D1006" s="1">
        <f>BILANCA!E28</f>
        <v>390834.66</v>
      </c>
      <c r="E1006" s="1">
        <v>0</v>
      </c>
      <c r="F1006" s="1">
        <v>0</v>
      </c>
      <c r="G1006" s="2">
        <f t="shared" si="22"/>
        <v>25922.648639999999</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5350.7300000000105</v>
      </c>
      <c r="D1013" s="1">
        <f>BILANCA!E35</f>
        <v>34686.110000000015</v>
      </c>
      <c r="E1013" s="1">
        <v>0</v>
      </c>
      <c r="F1013" s="1">
        <v>0</v>
      </c>
      <c r="G1013" s="2">
        <f t="shared" si="22"/>
        <v>2241.6885000000011</v>
      </c>
      <c r="H1013" s="2">
        <f t="shared" si="19"/>
        <v>0.38000000000465661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188098.18</v>
      </c>
      <c r="D1014" s="1">
        <f>BILANCA!E36</f>
        <v>217433.56</v>
      </c>
      <c r="E1014" s="1">
        <v>0</v>
      </c>
      <c r="F1014" s="1">
        <v>0</v>
      </c>
      <c r="G1014" s="2">
        <f t="shared" si="22"/>
        <v>19311.924299999999</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2523.48</v>
      </c>
      <c r="D1015" s="1">
        <f>BILANCA!E37</f>
        <v>2523.48</v>
      </c>
      <c r="E1015" s="1">
        <v>0</v>
      </c>
      <c r="F1015" s="1">
        <v>0</v>
      </c>
      <c r="G1015" s="2">
        <f t="shared" si="22"/>
        <v>242.25408000000002</v>
      </c>
      <c r="H1015" s="2">
        <f t="shared" si="19"/>
        <v>0.96000000000003638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185270.93</v>
      </c>
      <c r="D1018" s="1">
        <f>BILANCA!E40</f>
        <v>185270.93</v>
      </c>
      <c r="E1018" s="1">
        <v>0</v>
      </c>
      <c r="F1018" s="1">
        <v>0</v>
      </c>
      <c r="G1018" s="2">
        <f t="shared" si="22"/>
        <v>19453.447650000002</v>
      </c>
      <c r="H1018" s="2">
        <f t="shared" si="19"/>
        <v>0.14000000001396984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1168.6100000000001</v>
      </c>
      <c r="D1023" s="1">
        <f>BILANCA!E45</f>
        <v>1168.6100000000001</v>
      </c>
      <c r="E1023" s="1">
        <v>0</v>
      </c>
      <c r="F1023" s="1">
        <v>0</v>
      </c>
      <c r="G1023" s="2">
        <f t="shared" si="22"/>
        <v>140.23320000000001</v>
      </c>
      <c r="H1023" s="2">
        <f t="shared" si="19"/>
        <v>0.77999999999974534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1343.75</v>
      </c>
      <c r="D1025" s="1">
        <f>BILANCA!E47</f>
        <v>1343.75</v>
      </c>
      <c r="E1025" s="1">
        <v>0</v>
      </c>
      <c r="F1025" s="1">
        <v>0</v>
      </c>
      <c r="G1025" s="2">
        <f t="shared" si="22"/>
        <v>169.3125</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175.14</v>
      </c>
      <c r="D1028" s="1">
        <f>BILANCA!E50</f>
        <v>175.14</v>
      </c>
      <c r="E1028" s="1">
        <v>0</v>
      </c>
      <c r="F1028" s="1">
        <v>0</v>
      </c>
      <c r="G1028" s="2">
        <f t="shared" si="22"/>
        <v>23.643899999999999</v>
      </c>
      <c r="H1028" s="2">
        <f t="shared" si="19"/>
        <v>0.27999999999997272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33428.65</v>
      </c>
      <c r="D1032" s="1">
        <f>BILANCA!E54</f>
        <v>34871.14</v>
      </c>
      <c r="E1032" s="1">
        <v>0</v>
      </c>
      <c r="F1032" s="1">
        <v>0</v>
      </c>
      <c r="G1032" s="2">
        <f t="shared" si="22"/>
        <v>5055.3755700000002</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33428.65</v>
      </c>
      <c r="D1033" s="1">
        <f>BILANCA!E55</f>
        <v>34871.14</v>
      </c>
      <c r="E1033" s="1">
        <v>0</v>
      </c>
      <c r="F1033" s="1">
        <v>0</v>
      </c>
      <c r="G1033" s="2">
        <f t="shared" si="22"/>
        <v>5158.5465000000004</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307723.53000000003</v>
      </c>
      <c r="D1046" s="1">
        <f>BILANCA!E68</f>
        <v>333586.65000000002</v>
      </c>
      <c r="E1046" s="1">
        <v>0</v>
      </c>
      <c r="F1046" s="1">
        <v>0</v>
      </c>
      <c r="G1046" s="2">
        <f t="shared" si="22"/>
        <v>61418.500290000004</v>
      </c>
      <c r="H1046" s="2">
        <f t="shared" si="19"/>
        <v>0.81999999994877726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115205.75999999999</v>
      </c>
      <c r="D1047" s="1">
        <f>BILANCA!E69</f>
        <v>122682.03</v>
      </c>
      <c r="E1047" s="1">
        <v>0</v>
      </c>
      <c r="F1047" s="1">
        <v>0</v>
      </c>
      <c r="G1047" s="2">
        <f t="shared" si="22"/>
        <v>23076.46848</v>
      </c>
      <c r="H1047" s="2">
        <f t="shared" si="19"/>
        <v>0.27000000000407454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115144.22</v>
      </c>
      <c r="D1048" s="1">
        <f>BILANCA!E70</f>
        <v>122682.03</v>
      </c>
      <c r="E1048" s="1">
        <v>0</v>
      </c>
      <c r="F1048" s="1">
        <v>0</v>
      </c>
      <c r="G1048" s="2">
        <f t="shared" si="22"/>
        <v>23433.038199999999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115144.22</v>
      </c>
      <c r="D1050" s="1">
        <f>BILANCA!E72</f>
        <v>122682.03</v>
      </c>
      <c r="E1050" s="1">
        <v>0</v>
      </c>
      <c r="F1050" s="1">
        <v>0</v>
      </c>
      <c r="G1050" s="2">
        <f t="shared" si="22"/>
        <v>24154.054759999999</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61.54</v>
      </c>
      <c r="D1054" s="1">
        <f>BILANCA!E76</f>
        <v>0</v>
      </c>
      <c r="E1054" s="1">
        <v>0</v>
      </c>
      <c r="F1054" s="1">
        <v>0</v>
      </c>
      <c r="G1054" s="2">
        <f t="shared" si="22"/>
        <v>4.3693399999999993</v>
      </c>
      <c r="H1054" s="2">
        <f t="shared" si="19"/>
        <v>0.46000000000000085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12519.48</v>
      </c>
      <c r="D1056" s="1">
        <f>BILANCA!E78</f>
        <v>5213.99</v>
      </c>
      <c r="E1056" s="1">
        <v>0</v>
      </c>
      <c r="F1056" s="1">
        <v>0</v>
      </c>
      <c r="G1056" s="2">
        <f t="shared" si="22"/>
        <v>1675.1645799999999</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12519.48</v>
      </c>
      <c r="D1064" s="1">
        <f>BILANCA!E86</f>
        <v>5213.99</v>
      </c>
      <c r="E1064" s="1">
        <v>0</v>
      </c>
      <c r="F1064" s="1">
        <v>0</v>
      </c>
      <c r="G1064" s="2">
        <f t="shared" si="22"/>
        <v>1858.7442599999999</v>
      </c>
      <c r="H1064" s="2">
        <f t="shared" si="19"/>
        <v>0.48999999999978172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14953.29</v>
      </c>
      <c r="D1124" s="1">
        <f>BILANCA!E146</f>
        <v>11447.76</v>
      </c>
      <c r="E1124" s="1">
        <v>0</v>
      </c>
      <c r="F1124" s="1">
        <v>0</v>
      </c>
      <c r="G1124" s="2">
        <f t="shared" si="22"/>
        <v>5336.682209999999</v>
      </c>
      <c r="H1124" s="2">
        <f t="shared" si="23"/>
        <v>0.53000000000065484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13162.61</v>
      </c>
      <c r="D1137" s="1">
        <f>BILANCA!E159</f>
        <v>11447.76</v>
      </c>
      <c r="E1137" s="1">
        <v>0</v>
      </c>
      <c r="F1137" s="1">
        <v>0</v>
      </c>
      <c r="G1137" s="2">
        <f t="shared" si="22"/>
        <v>5552.9520200000006</v>
      </c>
      <c r="H1137" s="2">
        <f t="shared" si="23"/>
        <v>0.62999999999919964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1790.68</v>
      </c>
      <c r="D1138" s="1">
        <f>BILANCA!E160</f>
        <v>0</v>
      </c>
      <c r="E1138" s="1">
        <v>0</v>
      </c>
      <c r="F1138" s="1">
        <v>0</v>
      </c>
      <c r="G1138" s="2">
        <f t="shared" si="22"/>
        <v>277.55540000000002</v>
      </c>
      <c r="H1138" s="2">
        <f t="shared" si="23"/>
        <v>0.31999999999993634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165045</v>
      </c>
      <c r="D1148" s="1">
        <f>BILANCA!E170</f>
        <v>194242.87</v>
      </c>
      <c r="E1148" s="1">
        <v>0</v>
      </c>
      <c r="F1148" s="1">
        <v>0</v>
      </c>
      <c r="G1148" s="2">
        <f t="shared" si="22"/>
        <v>91332.572100000005</v>
      </c>
      <c r="H1148" s="2">
        <f t="shared" si="23"/>
        <v>0.13000000000465661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165045</v>
      </c>
      <c r="D1151" s="1">
        <f>BILANCA!E173</f>
        <v>194242.87</v>
      </c>
      <c r="E1151" s="1">
        <v>0</v>
      </c>
      <c r="F1151" s="1">
        <v>0</v>
      </c>
      <c r="G1151" s="2">
        <f t="shared" si="22"/>
        <v>92993.164320000011</v>
      </c>
      <c r="H1151" s="2">
        <f t="shared" si="23"/>
        <v>0.13000000000465661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2026837.48</v>
      </c>
      <c r="D1152" s="1">
        <f>BILANCA!E175</f>
        <v>2117293.59</v>
      </c>
      <c r="E1152" s="1">
        <v>0</v>
      </c>
      <c r="F1152" s="1">
        <v>0</v>
      </c>
      <c r="G1152" s="2">
        <f t="shared" si="22"/>
        <v>1058180.7675399999</v>
      </c>
      <c r="H1152" s="2">
        <f t="shared" si="23"/>
        <v>0.89000000013038516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236495.92</v>
      </c>
      <c r="D1153" s="1">
        <f>BILANCA!E176</f>
        <v>213365.65</v>
      </c>
      <c r="E1153" s="1">
        <v>0</v>
      </c>
      <c r="F1153" s="1">
        <v>0</v>
      </c>
      <c r="G1153" s="2">
        <f t="shared" si="22"/>
        <v>112748.6274</v>
      </c>
      <c r="H1153" s="2">
        <f t="shared" si="23"/>
        <v>0.42999999999301508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209796.07</v>
      </c>
      <c r="D1154" s="1">
        <f>BILANCA!E177</f>
        <v>213365.65</v>
      </c>
      <c r="E1154" s="1">
        <v>0</v>
      </c>
      <c r="F1154" s="1">
        <v>0</v>
      </c>
      <c r="G1154" s="2">
        <f t="shared" si="22"/>
        <v>108846.18027000001</v>
      </c>
      <c r="H1154" s="2">
        <f t="shared" si="23"/>
        <v>0.42000000001280569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162064.10999999999</v>
      </c>
      <c r="D1155" s="1">
        <f>BILANCA!E178</f>
        <v>191108.3</v>
      </c>
      <c r="E1155" s="1">
        <v>0</v>
      </c>
      <c r="F1155" s="1">
        <v>0</v>
      </c>
      <c r="G1155" s="2">
        <f t="shared" si="22"/>
        <v>93616.282119999989</v>
      </c>
      <c r="H1155" s="2">
        <f t="shared" si="23"/>
        <v>0.40999999997438863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36762.730000000003</v>
      </c>
      <c r="D1156" s="1">
        <f>BILANCA!E179</f>
        <v>18076.689999999999</v>
      </c>
      <c r="E1156" s="1">
        <v>0</v>
      </c>
      <c r="F1156" s="1">
        <v>0</v>
      </c>
      <c r="G1156" s="2">
        <f t="shared" si="22"/>
        <v>12614.48703</v>
      </c>
      <c r="H1156" s="2">
        <f t="shared" si="23"/>
        <v>0.57999999999810825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185.54</v>
      </c>
      <c r="D1157" s="1">
        <f>BILANCA!E180</f>
        <v>0</v>
      </c>
      <c r="E1157" s="1">
        <v>0</v>
      </c>
      <c r="F1157" s="1">
        <v>0</v>
      </c>
      <c r="G1157" s="2">
        <f t="shared" si="22"/>
        <v>32.283959999999993</v>
      </c>
      <c r="H1157" s="2">
        <f t="shared" si="23"/>
        <v>0.46000000000000796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185.54</v>
      </c>
      <c r="D1160" s="1">
        <f>BILANCA!E183</f>
        <v>0</v>
      </c>
      <c r="E1160" s="1">
        <v>0</v>
      </c>
      <c r="F1160" s="1">
        <v>0</v>
      </c>
      <c r="G1160" s="2">
        <f t="shared" si="22"/>
        <v>32.840579999999996</v>
      </c>
      <c r="H1160" s="2">
        <f t="shared" si="23"/>
        <v>0.46000000000000796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10783.69</v>
      </c>
      <c r="D1165" s="1">
        <f>BILANCA!E188</f>
        <v>4180.66</v>
      </c>
      <c r="E1165" s="1">
        <v>0</v>
      </c>
      <c r="F1165" s="1">
        <v>0</v>
      </c>
      <c r="G1165" s="2">
        <f t="shared" si="22"/>
        <v>3484.3918199999998</v>
      </c>
      <c r="H1165" s="2">
        <f t="shared" si="23"/>
        <v>0.6499999999996362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26699.85</v>
      </c>
      <c r="D1166" s="1">
        <f>BILANCA!E189</f>
        <v>0</v>
      </c>
      <c r="E1166" s="1">
        <v>0</v>
      </c>
      <c r="F1166" s="1">
        <v>0</v>
      </c>
      <c r="G1166" s="2">
        <f t="shared" si="22"/>
        <v>4886.0725499999999</v>
      </c>
      <c r="H1166" s="2">
        <f t="shared" si="23"/>
        <v>0.15000000000145519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1790341.56</v>
      </c>
      <c r="D1214" s="1">
        <f>BILANCA!E237</f>
        <v>1903927.94</v>
      </c>
      <c r="E1214" s="1">
        <v>0</v>
      </c>
      <c r="F1214" s="1">
        <v>0</v>
      </c>
      <c r="G1214" s="2">
        <f t="shared" si="22"/>
        <v>1293183.60864</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1719113.95</v>
      </c>
      <c r="D1215" s="1">
        <f>BILANCA!E238</f>
        <v>1783706.94</v>
      </c>
      <c r="E1215" s="1">
        <v>0</v>
      </c>
      <c r="F1215" s="1">
        <v>0</v>
      </c>
      <c r="G1215" s="2">
        <f t="shared" si="22"/>
        <v>1226474.4565600001</v>
      </c>
      <c r="H1215" s="2">
        <f t="shared" si="23"/>
        <v>0.11000000010244548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1719113.95</v>
      </c>
      <c r="D1216" s="1">
        <f>BILANCA!E239</f>
        <v>1783706.94</v>
      </c>
      <c r="E1216" s="1">
        <v>0</v>
      </c>
      <c r="F1216" s="1">
        <v>0</v>
      </c>
      <c r="G1216" s="2">
        <f t="shared" si="22"/>
        <v>1231760.9843899999</v>
      </c>
      <c r="H1216" s="2">
        <f t="shared" si="23"/>
        <v>0.11000000010244548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1699003.5</v>
      </c>
      <c r="D1217" s="1">
        <f>BILANCA!E240</f>
        <v>1763596.49</v>
      </c>
      <c r="E1217" s="1">
        <v>0</v>
      </c>
      <c r="F1217" s="1">
        <v>0</v>
      </c>
      <c r="G1217" s="2">
        <f t="shared" si="22"/>
        <v>1222929.9763199999</v>
      </c>
      <c r="H1217" s="2">
        <f t="shared" si="23"/>
        <v>0.98999999999068677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20110.45</v>
      </c>
      <c r="D1218" s="1">
        <f>BILANCA!E241</f>
        <v>20110.45</v>
      </c>
      <c r="E1218" s="1">
        <v>0</v>
      </c>
      <c r="F1218" s="1">
        <v>0</v>
      </c>
      <c r="G1218" s="2">
        <f t="shared" si="22"/>
        <v>14177.867249999999</v>
      </c>
      <c r="H1218" s="2">
        <f t="shared" si="23"/>
        <v>0.90000000000145519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56274.32</v>
      </c>
      <c r="D1222" s="1">
        <f>BILANCA!E245</f>
        <v>108773.24</v>
      </c>
      <c r="E1222" s="1">
        <v>0</v>
      </c>
      <c r="F1222" s="1">
        <v>0</v>
      </c>
      <c r="G1222" s="2">
        <f t="shared" si="22"/>
        <v>65443.171200000004</v>
      </c>
      <c r="H1222" s="2">
        <f t="shared" si="23"/>
        <v>0.56000000000494765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56274.32</v>
      </c>
      <c r="D1223" s="1">
        <f>BILANCA!E246</f>
        <v>108773.24</v>
      </c>
      <c r="E1223" s="1">
        <v>0</v>
      </c>
      <c r="F1223" s="1">
        <v>0</v>
      </c>
      <c r="G1223" s="2">
        <f t="shared" si="22"/>
        <v>65716.991999999998</v>
      </c>
      <c r="H1223" s="2">
        <f t="shared" si="23"/>
        <v>0.56000000000494765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56274.32</v>
      </c>
      <c r="D1224" s="1">
        <f>BILANCA!E247</f>
        <v>108773.24</v>
      </c>
      <c r="E1224" s="1">
        <v>0</v>
      </c>
      <c r="F1224" s="1">
        <v>0</v>
      </c>
      <c r="G1224" s="2">
        <f t="shared" si="22"/>
        <v>65990.8128</v>
      </c>
      <c r="H1224" s="2">
        <f t="shared" si="23"/>
        <v>0.56000000000494765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14953.29</v>
      </c>
      <c r="D1232" s="1">
        <f>BILANCA!E255</f>
        <v>11447.76</v>
      </c>
      <c r="E1232" s="1">
        <v>0</v>
      </c>
      <c r="F1232" s="1">
        <v>0</v>
      </c>
      <c r="G1232" s="2">
        <f t="shared" si="22"/>
        <v>9424.3536899999999</v>
      </c>
      <c r="H1232" s="2">
        <f t="shared" si="23"/>
        <v>0.53000000000065484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35660.18</v>
      </c>
      <c r="D1236" s="1">
        <f>BILANCA!E259</f>
        <v>0</v>
      </c>
      <c r="E1236" s="1">
        <v>0</v>
      </c>
      <c r="F1236" s="1">
        <v>0</v>
      </c>
      <c r="G1236" s="2">
        <f t="shared" si="22"/>
        <v>9022.0255400000005</v>
      </c>
      <c r="H1236" s="2">
        <f t="shared" si="23"/>
        <v>0.18000000000029104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35660.18</v>
      </c>
      <c r="D1237" s="1">
        <f>BILANCA!E260</f>
        <v>0</v>
      </c>
      <c r="E1237" s="1">
        <v>0</v>
      </c>
      <c r="F1237" s="1">
        <v>0</v>
      </c>
      <c r="G1237" s="2">
        <f t="shared" si="22"/>
        <v>9057.6857199999995</v>
      </c>
      <c r="H1237" s="2">
        <f t="shared" si="23"/>
        <v>0.18000000000029104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13241.45</v>
      </c>
      <c r="D1240" s="1">
        <f>BILANCA!E264</f>
        <v>0</v>
      </c>
      <c r="E1240" s="1">
        <v>0</v>
      </c>
      <c r="F1240" s="1">
        <v>0</v>
      </c>
      <c r="G1240" s="2">
        <f t="shared" si="22"/>
        <v>3403.0526500000001</v>
      </c>
      <c r="H1240" s="2">
        <f t="shared" si="23"/>
        <v>0.4500000000007276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1711.84</v>
      </c>
      <c r="D1241" s="1">
        <f>BILANCA!E265</f>
        <v>11447.76</v>
      </c>
      <c r="E1241" s="1">
        <v>0</v>
      </c>
      <c r="F1241" s="1">
        <v>0</v>
      </c>
      <c r="G1241" s="2">
        <f t="shared" si="22"/>
        <v>6348.6988799999999</v>
      </c>
      <c r="H1241" s="2">
        <f t="shared" si="23"/>
        <v>0.39999999999986358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12519.48</v>
      </c>
      <c r="D1244" s="1">
        <f>BILANCA!E268</f>
        <v>5213.99</v>
      </c>
      <c r="E1244" s="1">
        <v>0</v>
      </c>
      <c r="F1244" s="1">
        <v>0</v>
      </c>
      <c r="G1244" s="2">
        <f t="shared" si="24"/>
        <v>5989.2870600000006</v>
      </c>
      <c r="H1244" s="2">
        <f t="shared" si="23"/>
        <v>0.48999999999978172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10836.49</v>
      </c>
      <c r="D1263" s="1">
        <f>BILANCA!E287</f>
        <v>0</v>
      </c>
      <c r="E1263" s="1">
        <v>0</v>
      </c>
      <c r="F1263" s="1">
        <v>0</v>
      </c>
      <c r="G1263" s="2">
        <f t="shared" si="24"/>
        <v>3034.2172</v>
      </c>
      <c r="H1263" s="2">
        <f t="shared" si="23"/>
        <v>0.48999999999978172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198959.58</v>
      </c>
      <c r="D1264" s="1">
        <f>BILANCA!E288</f>
        <v>213365.65</v>
      </c>
      <c r="E1264" s="1">
        <v>0</v>
      </c>
      <c r="F1264" s="1">
        <v>0</v>
      </c>
      <c r="G1264" s="2">
        <f t="shared" si="24"/>
        <v>175819.13728000002</v>
      </c>
      <c r="H1264" s="2">
        <f t="shared" si="23"/>
        <v>0.77000000001862645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26699.85</v>
      </c>
      <c r="D1265" s="1">
        <f>BILANCA!E289</f>
        <v>0</v>
      </c>
      <c r="E1265" s="1">
        <v>0</v>
      </c>
      <c r="F1265" s="1">
        <v>0</v>
      </c>
      <c r="G1265" s="2">
        <f t="shared" si="24"/>
        <v>7529.3576999999987</v>
      </c>
      <c r="H1265" s="2">
        <f t="shared" si="23"/>
        <v>0.15000000000145519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484.26</v>
      </c>
      <c r="D1278" s="1">
        <f>BILANCA!E302</f>
        <v>0</v>
      </c>
      <c r="E1278" s="1">
        <v>0</v>
      </c>
      <c r="F1278" s="1">
        <v>0</v>
      </c>
      <c r="G1278" s="2">
        <f t="shared" si="24"/>
        <v>142.85669999999999</v>
      </c>
      <c r="H1278" s="2">
        <f t="shared" si="23"/>
        <v>0.25999999999999091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2330751.7399999998</v>
      </c>
      <c r="D1408" s="1">
        <f>'RAS-funkcijski'!E114</f>
        <v>2713373.65</v>
      </c>
      <c r="E1408" s="1">
        <v>0</v>
      </c>
      <c r="F1408" s="1">
        <v>0</v>
      </c>
      <c r="G1408" s="2">
        <f t="shared" si="24"/>
        <v>853324.89439999999</v>
      </c>
      <c r="H1408" s="2">
        <f t="shared" si="27"/>
        <v>0.61000000033527613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2199101.46</v>
      </c>
      <c r="D1409" s="1">
        <f>'RAS-funkcijski'!E115</f>
        <v>2593525.29</v>
      </c>
      <c r="E1409" s="1">
        <v>0</v>
      </c>
      <c r="F1409" s="1">
        <v>0</v>
      </c>
      <c r="G1409" s="2">
        <f t="shared" si="24"/>
        <v>819862.87644000002</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2199101.46</v>
      </c>
      <c r="D1411" s="1">
        <f>'RAS-funkcijski'!E117</f>
        <v>2593525.29</v>
      </c>
      <c r="E1411" s="1">
        <v>0</v>
      </c>
      <c r="F1411" s="1">
        <v>0</v>
      </c>
      <c r="G1411" s="2">
        <f t="shared" si="24"/>
        <v>834635.18051999994</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131650.28</v>
      </c>
      <c r="D1420" s="1">
        <f>'RAS-funkcijski'!E126</f>
        <v>119848.36</v>
      </c>
      <c r="E1420" s="1">
        <v>0</v>
      </c>
      <c r="F1420" s="1">
        <v>0</v>
      </c>
      <c r="G1420" s="2">
        <f t="shared" si="24"/>
        <v>45304.334000000003</v>
      </c>
      <c r="H1420" s="2">
        <f t="shared" si="27"/>
        <v>0.63999999999941792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2330751.7399999998</v>
      </c>
      <c r="D1435" s="13">
        <f>'RAS-funkcijski'!E141</f>
        <v>2713373.65</v>
      </c>
      <c r="E1435" s="13">
        <v>0</v>
      </c>
      <c r="F1435" s="13">
        <v>0</v>
      </c>
      <c r="G1435" s="14">
        <f t="shared" si="24"/>
        <v>1062777.3684800002</v>
      </c>
      <c r="H1435" s="14">
        <f t="shared" si="27"/>
        <v>0.61000000033527613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79833.66</v>
      </c>
      <c r="D1436" s="6">
        <f>'P-VRIO'!E5</f>
        <v>0</v>
      </c>
      <c r="E1436" s="6">
        <v>0</v>
      </c>
      <c r="F1436" s="6">
        <v>0</v>
      </c>
      <c r="G1436" s="7">
        <f t="shared" si="24"/>
        <v>79.833660000000009</v>
      </c>
      <c r="H1436" s="7">
        <f t="shared" si="27"/>
        <v>0.33999999999650754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79833.66</v>
      </c>
      <c r="D1453" s="1">
        <f>'P-VRIO'!E22</f>
        <v>0</v>
      </c>
      <c r="E1453" s="1">
        <v>0</v>
      </c>
      <c r="F1453" s="1">
        <v>0</v>
      </c>
      <c r="G1453" s="2">
        <f t="shared" si="24"/>
        <v>1437.0058799999999</v>
      </c>
      <c r="H1453" s="2">
        <f t="shared" si="27"/>
        <v>0.33999999999650754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79833.66</v>
      </c>
      <c r="D1454" s="1">
        <f>'P-VRIO'!E23</f>
        <v>0</v>
      </c>
      <c r="E1454" s="1">
        <v>0</v>
      </c>
      <c r="F1454" s="1">
        <v>0</v>
      </c>
      <c r="G1454" s="2">
        <f t="shared" si="24"/>
        <v>1516.8395399999999</v>
      </c>
      <c r="H1454" s="2">
        <f t="shared" si="27"/>
        <v>0.33999999999650754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79833.66</v>
      </c>
      <c r="D1455" s="1">
        <f>'P-VRIO'!E24</f>
        <v>0</v>
      </c>
      <c r="E1455" s="1">
        <v>0</v>
      </c>
      <c r="F1455" s="1">
        <v>0</v>
      </c>
      <c r="G1455" s="2">
        <f t="shared" si="24"/>
        <v>1596.6732000000002</v>
      </c>
      <c r="H1455" s="2">
        <f t="shared" si="27"/>
        <v>0.33999999999650754</v>
      </c>
      <c r="I1455" s="10">
        <f t="shared" ref="I1455:I1460" si="30">G1455*H1455</f>
        <v>542.86888799442374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236495.92</v>
      </c>
      <c r="D1480" s="6"/>
      <c r="E1480" s="6">
        <v>0</v>
      </c>
      <c r="F1480" s="6">
        <v>0</v>
      </c>
      <c r="G1480" s="7">
        <f t="shared" ref="G1480:G1580" si="34">B1480/1000*C1480</f>
        <v>236.49592000000001</v>
      </c>
      <c r="H1480" s="7">
        <f t="shared" ref="H1480:H1580" si="35">ABS(C1480-ROUND(C1480,0))</f>
        <v>7.9999999987194315E-2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2766354.4899999998</v>
      </c>
      <c r="D1481" s="1">
        <v>0</v>
      </c>
      <c r="E1481" s="1">
        <v>0</v>
      </c>
      <c r="F1481" s="1">
        <v>0</v>
      </c>
      <c r="G1481" s="2">
        <f t="shared" si="34"/>
        <v>5532.7089799999994</v>
      </c>
      <c r="H1481" s="2">
        <f t="shared" si="35"/>
        <v>0.48999999975785613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2736162.86</v>
      </c>
      <c r="D1483" s="1">
        <v>0</v>
      </c>
      <c r="E1483" s="1">
        <v>0</v>
      </c>
      <c r="F1483" s="1">
        <v>0</v>
      </c>
      <c r="G1483" s="2">
        <f t="shared" si="34"/>
        <v>10944.65144</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2338512.0499999998</v>
      </c>
      <c r="D1484" s="1">
        <v>0</v>
      </c>
      <c r="E1484" s="1">
        <v>0</v>
      </c>
      <c r="F1484" s="1">
        <v>0</v>
      </c>
      <c r="G1484" s="2">
        <f t="shared" si="34"/>
        <v>11692.560249999999</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324131.65999999997</v>
      </c>
      <c r="D1485" s="1">
        <v>0</v>
      </c>
      <c r="E1485" s="1">
        <v>0</v>
      </c>
      <c r="F1485" s="1">
        <v>0</v>
      </c>
      <c r="G1485" s="2">
        <f t="shared" si="34"/>
        <v>1944.7899599999998</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16840.82</v>
      </c>
      <c r="D1486" s="1">
        <v>0</v>
      </c>
      <c r="E1486" s="1">
        <v>0</v>
      </c>
      <c r="F1486" s="1">
        <v>0</v>
      </c>
      <c r="G1486" s="2">
        <f t="shared" si="34"/>
        <v>117.88574</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44618.85</v>
      </c>
      <c r="D1489" s="1">
        <v>0</v>
      </c>
      <c r="E1489" s="1">
        <v>0</v>
      </c>
      <c r="F1489" s="1">
        <v>0</v>
      </c>
      <c r="G1489" s="2">
        <f t="shared" si="34"/>
        <v>446.18849999999998</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12059.48</v>
      </c>
      <c r="D1491" s="1">
        <v>0</v>
      </c>
      <c r="E1491" s="1">
        <v>0</v>
      </c>
      <c r="F1491" s="1">
        <v>0</v>
      </c>
      <c r="G1491" s="2">
        <f t="shared" si="34"/>
        <v>144.71376000000001</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30191.63</v>
      </c>
      <c r="D1492" s="1">
        <v>0</v>
      </c>
      <c r="E1492" s="1">
        <v>0</v>
      </c>
      <c r="F1492" s="1">
        <v>0</v>
      </c>
      <c r="G1492" s="2">
        <f t="shared" si="34"/>
        <v>392.49119000000002</v>
      </c>
      <c r="H1492" s="2">
        <f t="shared" si="35"/>
        <v>0.36999999999898137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2789484.76</v>
      </c>
      <c r="D1499" s="1">
        <v>0</v>
      </c>
      <c r="E1499" s="1">
        <v>0</v>
      </c>
      <c r="F1499" s="1">
        <v>0</v>
      </c>
      <c r="G1499" s="2">
        <f t="shared" si="34"/>
        <v>55789.695199999995</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2732593.28</v>
      </c>
      <c r="D1501" s="1">
        <v>0</v>
      </c>
      <c r="E1501" s="1">
        <v>0</v>
      </c>
      <c r="F1501" s="1">
        <v>0</v>
      </c>
      <c r="G1501" s="2">
        <f t="shared" si="34"/>
        <v>60117.052159999992</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2309467.86</v>
      </c>
      <c r="D1502" s="1">
        <v>0</v>
      </c>
      <c r="E1502" s="1">
        <v>0</v>
      </c>
      <c r="F1502" s="1">
        <v>0</v>
      </c>
      <c r="G1502" s="2">
        <f t="shared" si="34"/>
        <v>53117.760779999997</v>
      </c>
      <c r="H1502" s="2">
        <f t="shared" si="35"/>
        <v>0.14000000013038516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342817.7</v>
      </c>
      <c r="D1503" s="1">
        <v>0</v>
      </c>
      <c r="E1503" s="1">
        <v>0</v>
      </c>
      <c r="F1503" s="1">
        <v>0</v>
      </c>
      <c r="G1503" s="2">
        <f t="shared" si="34"/>
        <v>8227.6247999999996</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17026.36</v>
      </c>
      <c r="D1504" s="1">
        <v>0</v>
      </c>
      <c r="E1504" s="1">
        <v>0</v>
      </c>
      <c r="F1504" s="1">
        <v>0</v>
      </c>
      <c r="G1504" s="2">
        <f t="shared" si="34"/>
        <v>425.65900000000005</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44618.85</v>
      </c>
      <c r="D1507" s="1">
        <v>0</v>
      </c>
      <c r="E1507" s="1">
        <v>0</v>
      </c>
      <c r="F1507" s="1">
        <v>0</v>
      </c>
      <c r="G1507" s="2">
        <f t="shared" si="34"/>
        <v>1249.3278</v>
      </c>
      <c r="H1507" s="2">
        <f t="shared" si="35"/>
        <v>0.15000000000145519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18662.509999999998</v>
      </c>
      <c r="D1509" s="1">
        <v>0</v>
      </c>
      <c r="E1509" s="1">
        <v>0</v>
      </c>
      <c r="F1509" s="1">
        <v>0</v>
      </c>
      <c r="G1509" s="2">
        <f t="shared" si="34"/>
        <v>559.87529999999992</v>
      </c>
      <c r="H1509" s="2">
        <f t="shared" si="35"/>
        <v>0.49000000000160071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56891.48</v>
      </c>
      <c r="D1510" s="1">
        <v>0</v>
      </c>
      <c r="E1510" s="1">
        <v>0</v>
      </c>
      <c r="F1510" s="1">
        <v>0</v>
      </c>
      <c r="G1510" s="2">
        <f t="shared" si="34"/>
        <v>1763.63588</v>
      </c>
      <c r="H1510" s="2">
        <f t="shared" si="35"/>
        <v>0.48000000000320142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213365.64999999991</v>
      </c>
      <c r="D1517" s="1">
        <v>0</v>
      </c>
      <c r="E1517" s="1">
        <v>0</v>
      </c>
      <c r="F1517" s="1">
        <v>0</v>
      </c>
      <c r="G1517" s="2">
        <f t="shared" si="34"/>
        <v>8107.8946999999962</v>
      </c>
      <c r="H1517" s="2">
        <f t="shared" si="35"/>
        <v>0.35000000009313226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213365.65</v>
      </c>
      <c r="D1576" s="1">
        <v>0</v>
      </c>
      <c r="E1576" s="1">
        <v>0</v>
      </c>
      <c r="F1576" s="1">
        <v>0</v>
      </c>
      <c r="G1576" s="2">
        <f t="shared" si="34"/>
        <v>20696.468049999999</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213365.65</v>
      </c>
      <c r="D1578" s="1">
        <v>0</v>
      </c>
      <c r="E1578" s="1">
        <v>0</v>
      </c>
      <c r="F1578" s="1">
        <v>0</v>
      </c>
      <c r="G1578" s="2">
        <f t="shared" si="34"/>
        <v>21123.199349999999</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15083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2347798.4000000004</v>
      </c>
      <c r="I16" s="170">
        <f>'PR-RAS'!E6</f>
        <v>2765872.5700000003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2270661.0100000002</v>
      </c>
      <c r="I17" s="170">
        <f>'PR-RAS'!E151</f>
        <v>2683182.0200000005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56274.320000000153</v>
      </c>
      <c r="I18" s="170">
        <f>'PR-RAS'!E645</f>
        <v>108773.23999999993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1719113.9500000002</v>
      </c>
      <c r="I20" s="173">
        <f>BILANCA!E7</f>
        <v>1783706.9400000002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307723.53000000003</v>
      </c>
      <c r="I21" s="175">
        <f>BILANCA!E68</f>
        <v>333586.65000000002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236495.92</v>
      </c>
      <c r="I22" s="175">
        <f>BILANCA!E176</f>
        <v>213365.65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1790341.56</v>
      </c>
      <c r="I23" s="177">
        <f>BILANCA!E237</f>
        <v>1903927.94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2330751.7399999998</v>
      </c>
      <c r="I27" s="175">
        <f>'RAS-funkcijski'!E114</f>
        <v>2713373.65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2330751.7399999998</v>
      </c>
      <c r="I28" s="179">
        <f>'RAS-funkcijski'!E141</f>
        <v>2713373.65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79833.66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79833.66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236495.92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213365.64999999991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213365.65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2" zoomScaleNormal="100" workbookViewId="0">
      <selection activeCell="E81" sqref="E8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2347798.4000000004</v>
      </c>
      <c r="E6" s="51">
        <f>E7+E44+E50+E82+E106+E124+E133+E139</f>
        <v>2765872.5700000003</v>
      </c>
      <c r="F6" s="52">
        <f t="shared" ref="F6:F131" si="0">IF(D6&lt;&gt;0,IF(E6/D6&gt;=100,"&gt;&gt;100",E6/D6*100),"-")</f>
        <v>117.80707278785094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1727859.4000000001</v>
      </c>
      <c r="E50" s="51">
        <f>E51+E54+E59+E62+E65+E68+E71+E74+E77</f>
        <v>2117434.98</v>
      </c>
      <c r="F50" s="52">
        <f t="shared" si="0"/>
        <v>122.54671763223325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1725971.83</v>
      </c>
      <c r="E68" s="51">
        <f t="shared" si="15"/>
        <v>2108741.1800000002</v>
      </c>
      <c r="F68" s="52">
        <f t="shared" si="0"/>
        <v>122.17703344555746</v>
      </c>
    </row>
    <row r="69" spans="1:6" ht="12.75" customHeight="1" x14ac:dyDescent="0.2">
      <c r="A69" s="53" t="s">
        <v>184</v>
      </c>
      <c r="B69" s="85" t="s">
        <v>185</v>
      </c>
      <c r="C69" s="50" t="s">
        <v>184</v>
      </c>
      <c r="D69" s="242">
        <v>1684214.82</v>
      </c>
      <c r="E69" s="242">
        <v>2080533.56</v>
      </c>
      <c r="F69" s="52">
        <f t="shared" si="0"/>
        <v>123.53136519722585</v>
      </c>
    </row>
    <row r="70" spans="1:6" ht="24" x14ac:dyDescent="0.2">
      <c r="A70" s="53" t="s">
        <v>186</v>
      </c>
      <c r="B70" s="85" t="s">
        <v>187</v>
      </c>
      <c r="C70" s="50" t="s">
        <v>186</v>
      </c>
      <c r="D70" s="242">
        <v>41757.01</v>
      </c>
      <c r="E70" s="242">
        <v>28207.62</v>
      </c>
      <c r="F70" s="52">
        <f t="shared" si="0"/>
        <v>67.551819443010885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1887.57</v>
      </c>
      <c r="E77" s="51">
        <f t="shared" si="18"/>
        <v>8693.7999999999993</v>
      </c>
      <c r="F77" s="52">
        <f t="shared" si="0"/>
        <v>460.58159432497865</v>
      </c>
    </row>
    <row r="78" spans="1:6" ht="12.75" customHeight="1" x14ac:dyDescent="0.2">
      <c r="A78" s="53">
        <v>6391</v>
      </c>
      <c r="B78" s="85" t="s">
        <v>202</v>
      </c>
      <c r="C78" s="50" t="s">
        <v>203</v>
      </c>
      <c r="D78" s="242">
        <v>172</v>
      </c>
      <c r="E78" s="242">
        <v>196</v>
      </c>
      <c r="F78" s="52">
        <f t="shared" si="0"/>
        <v>113.95348837209302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1715.57</v>
      </c>
      <c r="E80" s="242">
        <v>8497.7999999999993</v>
      </c>
      <c r="F80" s="52">
        <f t="shared" si="0"/>
        <v>495.33391234400221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41.99</v>
      </c>
      <c r="E82" s="51">
        <f t="shared" si="19"/>
        <v>86.06</v>
      </c>
      <c r="F82" s="52">
        <f t="shared" si="0"/>
        <v>204.95356037151703</v>
      </c>
    </row>
    <row r="83" spans="1:6" ht="12.75" customHeight="1" x14ac:dyDescent="0.2">
      <c r="A83" s="53">
        <v>641</v>
      </c>
      <c r="B83" s="85" t="s">
        <v>212</v>
      </c>
      <c r="C83" s="50" t="s">
        <v>213</v>
      </c>
      <c r="D83" s="51">
        <f t="shared" ref="D83:E83" si="20">SUM(D84:D90)</f>
        <v>41.99</v>
      </c>
      <c r="E83" s="51">
        <f t="shared" si="20"/>
        <v>86.06</v>
      </c>
      <c r="F83" s="52">
        <f t="shared" si="0"/>
        <v>204.95356037151703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41.99</v>
      </c>
      <c r="E85" s="242">
        <v>86.06</v>
      </c>
      <c r="F85" s="52">
        <f t="shared" si="0"/>
        <v>204.95356037151703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77824.350000000006</v>
      </c>
      <c r="E106" s="51">
        <f t="shared" si="23"/>
        <v>71706.52</v>
      </c>
      <c r="F106" s="52">
        <f t="shared" si="0"/>
        <v>92.138925670436052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77824.350000000006</v>
      </c>
      <c r="E112" s="51">
        <f t="shared" si="25"/>
        <v>71706.52</v>
      </c>
      <c r="F112" s="52">
        <f t="shared" si="0"/>
        <v>92.138925670436052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77824.350000000006</v>
      </c>
      <c r="E117" s="242">
        <v>71706.52</v>
      </c>
      <c r="F117" s="52">
        <f t="shared" si="0"/>
        <v>92.138925670436052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10409.029999999999</v>
      </c>
      <c r="E124" s="51">
        <f t="shared" si="27"/>
        <v>14134.6</v>
      </c>
      <c r="F124" s="52">
        <f t="shared" si="0"/>
        <v>135.79171161962259</v>
      </c>
    </row>
    <row r="125" spans="1:6" ht="12.75" customHeight="1" x14ac:dyDescent="0.2">
      <c r="A125" s="53">
        <v>661</v>
      </c>
      <c r="B125" s="86" t="s">
        <v>296</v>
      </c>
      <c r="C125" s="50" t="s">
        <v>297</v>
      </c>
      <c r="D125" s="51">
        <f t="shared" ref="D125:E125" si="28">SUM(D126:D127)</f>
        <v>10249.73</v>
      </c>
      <c r="E125" s="51">
        <f t="shared" si="28"/>
        <v>10593.2</v>
      </c>
      <c r="F125" s="52">
        <f t="shared" si="0"/>
        <v>103.35101509990996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10249.73</v>
      </c>
      <c r="E127" s="242">
        <v>10593.2</v>
      </c>
      <c r="F127" s="52">
        <f t="shared" si="0"/>
        <v>103.35101509990996</v>
      </c>
    </row>
    <row r="128" spans="1:6" ht="24" x14ac:dyDescent="0.2">
      <c r="A128" s="53">
        <v>663</v>
      </c>
      <c r="B128" s="231" t="s">
        <v>302</v>
      </c>
      <c r="C128" s="50" t="s">
        <v>303</v>
      </c>
      <c r="D128" s="51">
        <f t="shared" ref="D128:E128" si="29">SUM(D129:D132)</f>
        <v>159.30000000000001</v>
      </c>
      <c r="E128" s="51">
        <f t="shared" si="29"/>
        <v>3541.3999999999996</v>
      </c>
      <c r="F128" s="52">
        <f t="shared" si="0"/>
        <v>2223.1010671688632</v>
      </c>
    </row>
    <row r="129" spans="1:6" ht="12.75" customHeight="1" x14ac:dyDescent="0.2">
      <c r="A129" s="53">
        <v>6631</v>
      </c>
      <c r="B129" s="86" t="s">
        <v>304</v>
      </c>
      <c r="C129" s="50" t="s">
        <v>305</v>
      </c>
      <c r="D129" s="242">
        <v>159.30000000000001</v>
      </c>
      <c r="E129" s="242">
        <v>2521.16</v>
      </c>
      <c r="F129" s="52">
        <f t="shared" si="0"/>
        <v>1582.6490897677336</v>
      </c>
    </row>
    <row r="130" spans="1:6" ht="12.75" customHeight="1" x14ac:dyDescent="0.2">
      <c r="A130" s="53">
        <v>6632</v>
      </c>
      <c r="B130" s="232" t="s">
        <v>306</v>
      </c>
      <c r="C130" s="50" t="s">
        <v>307</v>
      </c>
      <c r="D130" s="242">
        <v>0</v>
      </c>
      <c r="E130" s="242">
        <v>1020.24</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531663.63</v>
      </c>
      <c r="E133" s="51">
        <f t="shared" si="30"/>
        <v>562510.41</v>
      </c>
      <c r="F133" s="52">
        <f t="shared" ref="F133:F223" si="31">IF(D133&lt;&gt;0,IF(E133/D133&gt;=100,"&gt;&gt;100",E133/D133*100),"-")</f>
        <v>105.80193533268394</v>
      </c>
    </row>
    <row r="134" spans="1:6" ht="24" x14ac:dyDescent="0.2">
      <c r="A134" s="53">
        <v>671</v>
      </c>
      <c r="B134" s="232" t="s">
        <v>314</v>
      </c>
      <c r="C134" s="50" t="s">
        <v>315</v>
      </c>
      <c r="D134" s="51">
        <f t="shared" ref="D134:E134" si="32">SUM(D135:D137)</f>
        <v>531663.63</v>
      </c>
      <c r="E134" s="51">
        <f t="shared" si="32"/>
        <v>562510.41</v>
      </c>
      <c r="F134" s="52">
        <f t="shared" si="31"/>
        <v>105.80193533268394</v>
      </c>
    </row>
    <row r="135" spans="1:6" ht="12.75" customHeight="1" x14ac:dyDescent="0.2">
      <c r="A135" s="53">
        <v>6711</v>
      </c>
      <c r="B135" s="85" t="s">
        <v>316</v>
      </c>
      <c r="C135" s="50" t="s">
        <v>317</v>
      </c>
      <c r="D135" s="242">
        <v>514657.15</v>
      </c>
      <c r="E135" s="242">
        <v>560521.85</v>
      </c>
      <c r="F135" s="52">
        <f t="shared" si="31"/>
        <v>108.91169975973325</v>
      </c>
    </row>
    <row r="136" spans="1:6" ht="24" x14ac:dyDescent="0.2">
      <c r="A136" s="53">
        <v>6712</v>
      </c>
      <c r="B136" s="232" t="s">
        <v>318</v>
      </c>
      <c r="C136" s="50" t="s">
        <v>319</v>
      </c>
      <c r="D136" s="242">
        <v>17006.48</v>
      </c>
      <c r="E136" s="242">
        <v>1988.56</v>
      </c>
      <c r="F136" s="52">
        <f t="shared" si="31"/>
        <v>11.692954685508113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2270661.0100000002</v>
      </c>
      <c r="E151" s="51">
        <f t="shared" si="35"/>
        <v>2683182.0200000005</v>
      </c>
      <c r="F151" s="52">
        <f t="shared" si="31"/>
        <v>118.16744147115116</v>
      </c>
    </row>
    <row r="152" spans="1:6" ht="12.75" customHeight="1" x14ac:dyDescent="0.2">
      <c r="A152" s="53">
        <v>31</v>
      </c>
      <c r="B152" s="85" t="s">
        <v>349</v>
      </c>
      <c r="C152" s="50" t="s">
        <v>35</v>
      </c>
      <c r="D152" s="51">
        <f t="shared" ref="D152:E152" si="36">D153+D158+D159</f>
        <v>1843106.4</v>
      </c>
      <c r="E152" s="51">
        <f t="shared" si="36"/>
        <v>2300903.7400000002</v>
      </c>
      <c r="F152" s="52">
        <f t="shared" si="31"/>
        <v>124.83835659189293</v>
      </c>
    </row>
    <row r="153" spans="1:6" ht="12.75" customHeight="1" x14ac:dyDescent="0.2">
      <c r="A153" s="53">
        <v>311</v>
      </c>
      <c r="B153" s="85" t="s">
        <v>350</v>
      </c>
      <c r="C153" s="50" t="s">
        <v>351</v>
      </c>
      <c r="D153" s="51">
        <f t="shared" ref="D153:E153" si="37">SUM(D154:D157)</f>
        <v>1518736.85</v>
      </c>
      <c r="E153" s="51">
        <f t="shared" si="37"/>
        <v>1907326.02</v>
      </c>
      <c r="F153" s="52">
        <f t="shared" si="31"/>
        <v>125.58633972699087</v>
      </c>
    </row>
    <row r="154" spans="1:6" ht="12.75" customHeight="1" x14ac:dyDescent="0.2">
      <c r="A154" s="53">
        <v>3111</v>
      </c>
      <c r="B154" s="85" t="s">
        <v>352</v>
      </c>
      <c r="C154" s="50" t="s">
        <v>353</v>
      </c>
      <c r="D154" s="242">
        <v>1474183.12</v>
      </c>
      <c r="E154" s="242">
        <v>1863151.34</v>
      </c>
      <c r="F154" s="52">
        <f t="shared" si="31"/>
        <v>126.3853394278453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42599.51</v>
      </c>
      <c r="E156" s="242">
        <v>43020.92</v>
      </c>
      <c r="F156" s="52">
        <f t="shared" si="31"/>
        <v>100.98923673065723</v>
      </c>
    </row>
    <row r="157" spans="1:6" ht="12.75" customHeight="1" x14ac:dyDescent="0.2">
      <c r="A157" s="53">
        <v>3114</v>
      </c>
      <c r="B157" s="85" t="s">
        <v>358</v>
      </c>
      <c r="C157" s="50" t="s">
        <v>359</v>
      </c>
      <c r="D157" s="242">
        <v>1954.22</v>
      </c>
      <c r="E157" s="242">
        <v>1153.76</v>
      </c>
      <c r="F157" s="52">
        <f t="shared" si="31"/>
        <v>59.039412143975603</v>
      </c>
    </row>
    <row r="158" spans="1:6" ht="12.75" customHeight="1" x14ac:dyDescent="0.2">
      <c r="A158" s="53">
        <v>312</v>
      </c>
      <c r="B158" s="85" t="s">
        <v>360</v>
      </c>
      <c r="C158" s="50" t="s">
        <v>361</v>
      </c>
      <c r="D158" s="242">
        <v>73146.679999999993</v>
      </c>
      <c r="E158" s="242">
        <v>77658.95</v>
      </c>
      <c r="F158" s="52">
        <f t="shared" si="31"/>
        <v>106.16879672460871</v>
      </c>
    </row>
    <row r="159" spans="1:6" ht="12.75" customHeight="1" x14ac:dyDescent="0.2">
      <c r="A159" s="53">
        <v>313</v>
      </c>
      <c r="B159" s="85" t="s">
        <v>362</v>
      </c>
      <c r="C159" s="50" t="s">
        <v>363</v>
      </c>
      <c r="D159" s="51">
        <f t="shared" ref="D159:E159" si="38">SUM(D160:D162)</f>
        <v>251222.87</v>
      </c>
      <c r="E159" s="51">
        <f t="shared" si="38"/>
        <v>315918.77</v>
      </c>
      <c r="F159" s="52">
        <f t="shared" si="31"/>
        <v>125.7523926862232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251222.87</v>
      </c>
      <c r="E161" s="242">
        <v>315457.57</v>
      </c>
      <c r="F161" s="52">
        <f t="shared" si="31"/>
        <v>125.56881067396452</v>
      </c>
    </row>
    <row r="162" spans="1:6" ht="12.75" customHeight="1" x14ac:dyDescent="0.2">
      <c r="A162" s="53">
        <v>3133</v>
      </c>
      <c r="B162" s="85" t="s">
        <v>367</v>
      </c>
      <c r="C162" s="50" t="s">
        <v>368</v>
      </c>
      <c r="D162" s="242">
        <v>0</v>
      </c>
      <c r="E162" s="242">
        <v>461.2</v>
      </c>
      <c r="F162" s="52" t="str">
        <f t="shared" si="31"/>
        <v>-</v>
      </c>
    </row>
    <row r="163" spans="1:6" ht="12.75" customHeight="1" x14ac:dyDescent="0.2">
      <c r="A163" s="53">
        <v>32</v>
      </c>
      <c r="B163" s="85" t="s">
        <v>369</v>
      </c>
      <c r="C163" s="50" t="s">
        <v>370</v>
      </c>
      <c r="D163" s="51">
        <f t="shared" ref="D163:E163" si="39">D164+D169+D177+D187+D188</f>
        <v>365295.89999999997</v>
      </c>
      <c r="E163" s="51">
        <f t="shared" si="39"/>
        <v>319285.37</v>
      </c>
      <c r="F163" s="52">
        <f t="shared" si="31"/>
        <v>87.404586254595245</v>
      </c>
    </row>
    <row r="164" spans="1:6" ht="12.75" customHeight="1" x14ac:dyDescent="0.2">
      <c r="A164" s="53">
        <v>321</v>
      </c>
      <c r="B164" s="85" t="s">
        <v>371</v>
      </c>
      <c r="C164" s="50" t="s">
        <v>372</v>
      </c>
      <c r="D164" s="51">
        <f t="shared" ref="D164:E164" si="40">SUM(D165:D168)</f>
        <v>49938.59</v>
      </c>
      <c r="E164" s="51">
        <f t="shared" si="40"/>
        <v>51172.2</v>
      </c>
      <c r="F164" s="52">
        <f t="shared" si="31"/>
        <v>102.47025396592096</v>
      </c>
    </row>
    <row r="165" spans="1:6" ht="12.75" customHeight="1" x14ac:dyDescent="0.2">
      <c r="A165" s="53">
        <v>3211</v>
      </c>
      <c r="B165" s="85" t="s">
        <v>373</v>
      </c>
      <c r="C165" s="50" t="s">
        <v>374</v>
      </c>
      <c r="D165" s="242">
        <v>7977.64</v>
      </c>
      <c r="E165" s="242">
        <v>9667.27</v>
      </c>
      <c r="F165" s="52">
        <f t="shared" si="31"/>
        <v>121.17957190347019</v>
      </c>
    </row>
    <row r="166" spans="1:6" ht="12.75" customHeight="1" x14ac:dyDescent="0.2">
      <c r="A166" s="53">
        <v>3212</v>
      </c>
      <c r="B166" s="85" t="s">
        <v>375</v>
      </c>
      <c r="C166" s="50" t="s">
        <v>376</v>
      </c>
      <c r="D166" s="242">
        <v>41022.75</v>
      </c>
      <c r="E166" s="242">
        <v>39011.68</v>
      </c>
      <c r="F166" s="52">
        <f t="shared" si="31"/>
        <v>95.097671414032462</v>
      </c>
    </row>
    <row r="167" spans="1:6" ht="12.75" customHeight="1" x14ac:dyDescent="0.2">
      <c r="A167" s="53">
        <v>3213</v>
      </c>
      <c r="B167" s="85" t="s">
        <v>377</v>
      </c>
      <c r="C167" s="50" t="s">
        <v>378</v>
      </c>
      <c r="D167" s="242">
        <v>777</v>
      </c>
      <c r="E167" s="242">
        <v>2033.25</v>
      </c>
      <c r="F167" s="52">
        <f t="shared" si="31"/>
        <v>261.67953667953668</v>
      </c>
    </row>
    <row r="168" spans="1:6" ht="12.75" customHeight="1" x14ac:dyDescent="0.2">
      <c r="A168" s="53">
        <v>3214</v>
      </c>
      <c r="B168" s="85" t="s">
        <v>379</v>
      </c>
      <c r="C168" s="50" t="s">
        <v>380</v>
      </c>
      <c r="D168" s="242">
        <v>161.19999999999999</v>
      </c>
      <c r="E168" s="242">
        <v>460</v>
      </c>
      <c r="F168" s="52">
        <f t="shared" si="31"/>
        <v>285.35980148883374</v>
      </c>
    </row>
    <row r="169" spans="1:6" ht="12.75" customHeight="1" x14ac:dyDescent="0.2">
      <c r="A169" s="53">
        <v>322</v>
      </c>
      <c r="B169" s="85" t="s">
        <v>381</v>
      </c>
      <c r="C169" s="50" t="s">
        <v>382</v>
      </c>
      <c r="D169" s="51">
        <f t="shared" ref="D169:E169" si="41">SUM(D170:D176)</f>
        <v>240366.87999999998</v>
      </c>
      <c r="E169" s="51">
        <f t="shared" si="41"/>
        <v>198459.93000000002</v>
      </c>
      <c r="F169" s="52">
        <f t="shared" si="31"/>
        <v>82.565422490819046</v>
      </c>
    </row>
    <row r="170" spans="1:6" ht="12.75" customHeight="1" x14ac:dyDescent="0.2">
      <c r="A170" s="53">
        <v>3221</v>
      </c>
      <c r="B170" s="85" t="s">
        <v>383</v>
      </c>
      <c r="C170" s="50" t="s">
        <v>384</v>
      </c>
      <c r="D170" s="242">
        <v>27977.37</v>
      </c>
      <c r="E170" s="242">
        <v>22455.53</v>
      </c>
      <c r="F170" s="52">
        <f t="shared" si="31"/>
        <v>80.263191286386103</v>
      </c>
    </row>
    <row r="171" spans="1:6" ht="12.75" customHeight="1" x14ac:dyDescent="0.2">
      <c r="A171" s="53">
        <v>3222</v>
      </c>
      <c r="B171" s="85" t="s">
        <v>385</v>
      </c>
      <c r="C171" s="50" t="s">
        <v>386</v>
      </c>
      <c r="D171" s="242">
        <v>131650.28</v>
      </c>
      <c r="E171" s="242">
        <v>119848.36</v>
      </c>
      <c r="F171" s="52">
        <f t="shared" si="31"/>
        <v>91.03540076025665</v>
      </c>
    </row>
    <row r="172" spans="1:6" ht="12.75" customHeight="1" x14ac:dyDescent="0.2">
      <c r="A172" s="53">
        <v>3223</v>
      </c>
      <c r="B172" s="85" t="s">
        <v>387</v>
      </c>
      <c r="C172" s="50" t="s">
        <v>388</v>
      </c>
      <c r="D172" s="242">
        <v>76265.59</v>
      </c>
      <c r="E172" s="242">
        <v>50248.29</v>
      </c>
      <c r="F172" s="52">
        <f t="shared" si="31"/>
        <v>65.885925749738519</v>
      </c>
    </row>
    <row r="173" spans="1:6" ht="12.75" customHeight="1" x14ac:dyDescent="0.2">
      <c r="A173" s="53">
        <v>3224</v>
      </c>
      <c r="B173" s="85" t="s">
        <v>389</v>
      </c>
      <c r="C173" s="50" t="s">
        <v>390</v>
      </c>
      <c r="D173" s="242">
        <v>2329.0500000000002</v>
      </c>
      <c r="E173" s="242">
        <v>2502.4699999999998</v>
      </c>
      <c r="F173" s="52">
        <f t="shared" si="31"/>
        <v>107.44595435907343</v>
      </c>
    </row>
    <row r="174" spans="1:6" ht="12.75" customHeight="1" x14ac:dyDescent="0.2">
      <c r="A174" s="53">
        <v>3225</v>
      </c>
      <c r="B174" s="85" t="s">
        <v>391</v>
      </c>
      <c r="C174" s="50" t="s">
        <v>392</v>
      </c>
      <c r="D174" s="242">
        <v>1895.35</v>
      </c>
      <c r="E174" s="242">
        <v>1442.49</v>
      </c>
      <c r="F174" s="52">
        <f t="shared" si="31"/>
        <v>76.106787664547454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249.24</v>
      </c>
      <c r="E176" s="242">
        <v>1962.79</v>
      </c>
      <c r="F176" s="52">
        <f t="shared" si="31"/>
        <v>787.51003049269775</v>
      </c>
    </row>
    <row r="177" spans="1:6" ht="12.75" customHeight="1" x14ac:dyDescent="0.2">
      <c r="A177" s="53">
        <v>323</v>
      </c>
      <c r="B177" s="85" t="s">
        <v>397</v>
      </c>
      <c r="C177" s="50" t="s">
        <v>398</v>
      </c>
      <c r="D177" s="51">
        <f t="shared" ref="D177:E177" si="42">SUM(D178:D186)</f>
        <v>61648.299999999996</v>
      </c>
      <c r="E177" s="51">
        <f t="shared" si="42"/>
        <v>48398.579999999994</v>
      </c>
      <c r="F177" s="52">
        <f t="shared" si="31"/>
        <v>78.507566307586742</v>
      </c>
    </row>
    <row r="178" spans="1:6" ht="12.75" customHeight="1" x14ac:dyDescent="0.2">
      <c r="A178" s="53">
        <v>3231</v>
      </c>
      <c r="B178" s="85" t="s">
        <v>399</v>
      </c>
      <c r="C178" s="50" t="s">
        <v>400</v>
      </c>
      <c r="D178" s="242">
        <v>9000.44</v>
      </c>
      <c r="E178" s="242">
        <v>7611.59</v>
      </c>
      <c r="F178" s="52">
        <f t="shared" si="31"/>
        <v>84.569087733488573</v>
      </c>
    </row>
    <row r="179" spans="1:6" ht="12.75" customHeight="1" x14ac:dyDescent="0.2">
      <c r="A179" s="53">
        <v>3232</v>
      </c>
      <c r="B179" s="85" t="s">
        <v>401</v>
      </c>
      <c r="C179" s="50" t="s">
        <v>402</v>
      </c>
      <c r="D179" s="242">
        <v>24634.55</v>
      </c>
      <c r="E179" s="242">
        <v>11132.51</v>
      </c>
      <c r="F179" s="52">
        <f t="shared" si="31"/>
        <v>45.190636727685309</v>
      </c>
    </row>
    <row r="180" spans="1:6" ht="12.75" customHeight="1" x14ac:dyDescent="0.2">
      <c r="A180" s="53">
        <v>3233</v>
      </c>
      <c r="B180" s="85" t="s">
        <v>403</v>
      </c>
      <c r="C180" s="50" t="s">
        <v>404</v>
      </c>
      <c r="D180" s="242">
        <v>613.89</v>
      </c>
      <c r="E180" s="242"/>
      <c r="F180" s="52">
        <f t="shared" si="31"/>
        <v>0</v>
      </c>
    </row>
    <row r="181" spans="1:6" ht="12.75" customHeight="1" x14ac:dyDescent="0.2">
      <c r="A181" s="53">
        <v>3234</v>
      </c>
      <c r="B181" s="85" t="s">
        <v>405</v>
      </c>
      <c r="C181" s="50" t="s">
        <v>406</v>
      </c>
      <c r="D181" s="242">
        <v>7625.18</v>
      </c>
      <c r="E181" s="242">
        <v>6884.11</v>
      </c>
      <c r="F181" s="52">
        <f t="shared" si="31"/>
        <v>90.281278605882093</v>
      </c>
    </row>
    <row r="182" spans="1:6" ht="12.75" customHeight="1" x14ac:dyDescent="0.2">
      <c r="A182" s="53">
        <v>3235</v>
      </c>
      <c r="B182" s="85" t="s">
        <v>407</v>
      </c>
      <c r="C182" s="50" t="s">
        <v>408</v>
      </c>
      <c r="D182" s="242">
        <v>1045.2</v>
      </c>
      <c r="E182" s="242">
        <v>3484.86</v>
      </c>
      <c r="F182" s="52">
        <f t="shared" si="31"/>
        <v>333.41561423650978</v>
      </c>
    </row>
    <row r="183" spans="1:6" ht="12.75" customHeight="1" x14ac:dyDescent="0.2">
      <c r="A183" s="53">
        <v>3236</v>
      </c>
      <c r="B183" s="85" t="s">
        <v>409</v>
      </c>
      <c r="C183" s="50" t="s">
        <v>410</v>
      </c>
      <c r="D183" s="242">
        <v>5774.3</v>
      </c>
      <c r="E183" s="242">
        <v>7679.32</v>
      </c>
      <c r="F183" s="52">
        <f t="shared" si="31"/>
        <v>132.99135825987565</v>
      </c>
    </row>
    <row r="184" spans="1:6" ht="12.75" customHeight="1" x14ac:dyDescent="0.2">
      <c r="A184" s="53">
        <v>3237</v>
      </c>
      <c r="B184" s="85" t="s">
        <v>411</v>
      </c>
      <c r="C184" s="50" t="s">
        <v>412</v>
      </c>
      <c r="D184" s="242">
        <v>6732.2</v>
      </c>
      <c r="E184" s="242">
        <v>5825.98</v>
      </c>
      <c r="F184" s="52">
        <f t="shared" si="31"/>
        <v>86.53902141944684</v>
      </c>
    </row>
    <row r="185" spans="1:6" ht="12.75" customHeight="1" x14ac:dyDescent="0.2">
      <c r="A185" s="53">
        <v>3238</v>
      </c>
      <c r="B185" s="85" t="s">
        <v>413</v>
      </c>
      <c r="C185" s="50" t="s">
        <v>414</v>
      </c>
      <c r="D185" s="242">
        <v>4136.75</v>
      </c>
      <c r="E185" s="242">
        <v>4112.58</v>
      </c>
      <c r="F185" s="52">
        <f t="shared" si="31"/>
        <v>99.415724904816585</v>
      </c>
    </row>
    <row r="186" spans="1:6" ht="12.75" customHeight="1" x14ac:dyDescent="0.2">
      <c r="A186" s="53">
        <v>3239</v>
      </c>
      <c r="B186" s="85" t="s">
        <v>415</v>
      </c>
      <c r="C186" s="50" t="s">
        <v>416</v>
      </c>
      <c r="D186" s="242">
        <v>2085.79</v>
      </c>
      <c r="E186" s="242">
        <v>1667.63</v>
      </c>
      <c r="F186" s="52">
        <f t="shared" si="31"/>
        <v>79.95196064800389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13342.130000000001</v>
      </c>
      <c r="E188" s="51">
        <f t="shared" si="43"/>
        <v>21254.66</v>
      </c>
      <c r="F188" s="52">
        <f t="shared" si="31"/>
        <v>159.30484862611891</v>
      </c>
    </row>
    <row r="189" spans="1:6" ht="12.75" customHeight="1" x14ac:dyDescent="0.2">
      <c r="A189" s="53">
        <v>3291</v>
      </c>
      <c r="B189" s="232" t="s">
        <v>421</v>
      </c>
      <c r="C189" s="50" t="s">
        <v>422</v>
      </c>
      <c r="D189" s="242">
        <v>6804.88</v>
      </c>
      <c r="E189" s="242">
        <v>2645.88</v>
      </c>
      <c r="F189" s="52">
        <f t="shared" si="31"/>
        <v>38.882096377893511</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928.7</v>
      </c>
      <c r="E191" s="242">
        <v>1390.33</v>
      </c>
      <c r="F191" s="52">
        <f t="shared" si="31"/>
        <v>149.70711747604179</v>
      </c>
    </row>
    <row r="192" spans="1:6" ht="12.75" customHeight="1" x14ac:dyDescent="0.2">
      <c r="A192" s="53">
        <v>3294</v>
      </c>
      <c r="B192" s="85" t="s">
        <v>427</v>
      </c>
      <c r="C192" s="50" t="s">
        <v>428</v>
      </c>
      <c r="D192" s="242">
        <v>163.09</v>
      </c>
      <c r="E192" s="242">
        <v>169.09</v>
      </c>
      <c r="F192" s="52">
        <f t="shared" si="31"/>
        <v>103.67895027285547</v>
      </c>
    </row>
    <row r="193" spans="1:6" ht="12.75" customHeight="1" x14ac:dyDescent="0.2">
      <c r="A193" s="53">
        <v>3295</v>
      </c>
      <c r="B193" s="85" t="s">
        <v>429</v>
      </c>
      <c r="C193" s="50" t="s">
        <v>430</v>
      </c>
      <c r="D193" s="242">
        <v>4487.09</v>
      </c>
      <c r="E193" s="242">
        <v>4254.7</v>
      </c>
      <c r="F193" s="52">
        <f t="shared" si="31"/>
        <v>94.820919571481738</v>
      </c>
    </row>
    <row r="194" spans="1:6" ht="12.75" customHeight="1" x14ac:dyDescent="0.2">
      <c r="A194" s="53" t="s">
        <v>431</v>
      </c>
      <c r="B194" s="85" t="s">
        <v>432</v>
      </c>
      <c r="C194" s="50" t="s">
        <v>431</v>
      </c>
      <c r="D194" s="242">
        <v>0</v>
      </c>
      <c r="E194" s="242">
        <v>10147.68</v>
      </c>
      <c r="F194" s="52" t="str">
        <f t="shared" si="31"/>
        <v>-</v>
      </c>
    </row>
    <row r="195" spans="1:6" ht="12.75" customHeight="1" x14ac:dyDescent="0.2">
      <c r="A195" s="53">
        <v>3299</v>
      </c>
      <c r="B195" s="85" t="s">
        <v>433</v>
      </c>
      <c r="C195" s="50" t="s">
        <v>434</v>
      </c>
      <c r="D195" s="242">
        <v>958.37</v>
      </c>
      <c r="E195" s="242">
        <v>2646.98</v>
      </c>
      <c r="F195" s="52">
        <f t="shared" si="31"/>
        <v>276.19604119494562</v>
      </c>
    </row>
    <row r="196" spans="1:6" ht="12.75" customHeight="1" x14ac:dyDescent="0.2">
      <c r="A196" s="53">
        <v>34</v>
      </c>
      <c r="B196" s="232" t="s">
        <v>435</v>
      </c>
      <c r="C196" s="50" t="s">
        <v>436</v>
      </c>
      <c r="D196" s="51">
        <f t="shared" ref="D196:E196" si="44">D197+D202+D210</f>
        <v>1811.31</v>
      </c>
      <c r="E196" s="51">
        <f t="shared" si="44"/>
        <v>17136.59</v>
      </c>
      <c r="F196" s="52">
        <f t="shared" si="31"/>
        <v>946.08819031529663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1811.31</v>
      </c>
      <c r="E210" s="51">
        <f t="shared" si="47"/>
        <v>17136.59</v>
      </c>
      <c r="F210" s="52">
        <f t="shared" si="31"/>
        <v>946.08819031529663</v>
      </c>
    </row>
    <row r="211" spans="1:6" ht="12.75" customHeight="1" x14ac:dyDescent="0.2">
      <c r="A211" s="53">
        <v>3431</v>
      </c>
      <c r="B211" s="232" t="s">
        <v>465</v>
      </c>
      <c r="C211" s="50" t="s">
        <v>466</v>
      </c>
      <c r="D211" s="242">
        <v>1739.33</v>
      </c>
      <c r="E211" s="242">
        <v>1517.77</v>
      </c>
      <c r="F211" s="52">
        <f t="shared" si="31"/>
        <v>87.261761712843452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71.98</v>
      </c>
      <c r="E213" s="242">
        <v>15618.82</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55143.45</v>
      </c>
      <c r="E252" s="51">
        <f t="shared" si="63"/>
        <v>44618.85</v>
      </c>
      <c r="F252" s="52">
        <f t="shared" ref="F252:F258" si="64">IF(D252&lt;&gt;0,IF(E252/D252&gt;=100,"&gt;&gt;100",E252/D252*100),"-")</f>
        <v>80.914143021519322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55143.45</v>
      </c>
      <c r="E259" s="51">
        <f t="shared" si="66"/>
        <v>44618.85</v>
      </c>
      <c r="F259" s="52">
        <f t="shared" ref="F259:F262" si="67">IF(D259&lt;&gt;0,IF(E259/D259&gt;=100,"&gt;&gt;100",E259/D259*100),"-")</f>
        <v>80.914143021519322</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55143.45</v>
      </c>
      <c r="E261" s="242">
        <v>44618.85</v>
      </c>
      <c r="F261" s="52">
        <f t="shared" si="67"/>
        <v>80.914143021519322</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5303.95</v>
      </c>
      <c r="E263" s="51">
        <f t="shared" si="68"/>
        <v>1237.47</v>
      </c>
      <c r="F263" s="52">
        <f t="shared" ref="F263:F267" si="69">IF(D263&lt;&gt;0,IF(E263/D263&gt;=100,"&gt;&gt;100",E263/D263*100),"-")</f>
        <v>23.331102291688271</v>
      </c>
    </row>
    <row r="264" spans="1:6" ht="12.75" customHeight="1" x14ac:dyDescent="0.2">
      <c r="A264" s="53">
        <v>381</v>
      </c>
      <c r="B264" s="85" t="s">
        <v>567</v>
      </c>
      <c r="C264" s="50" t="s">
        <v>568</v>
      </c>
      <c r="D264" s="51">
        <f t="shared" ref="D264:E264" si="70">SUM(D265:D267)</f>
        <v>5303.95</v>
      </c>
      <c r="E264" s="51">
        <f t="shared" si="70"/>
        <v>1237.47</v>
      </c>
      <c r="F264" s="52">
        <f t="shared" si="69"/>
        <v>23.331102291688271</v>
      </c>
    </row>
    <row r="265" spans="1:6" ht="12.75" customHeight="1" x14ac:dyDescent="0.2">
      <c r="A265" s="53">
        <v>3811</v>
      </c>
      <c r="B265" s="85" t="s">
        <v>569</v>
      </c>
      <c r="C265" s="50" t="s">
        <v>570</v>
      </c>
      <c r="D265" s="242">
        <v>4005.2</v>
      </c>
      <c r="E265" s="242"/>
      <c r="F265" s="52">
        <f t="shared" si="69"/>
        <v>0</v>
      </c>
    </row>
    <row r="266" spans="1:6" ht="12.75" customHeight="1" x14ac:dyDescent="0.2">
      <c r="A266" s="53">
        <v>3812</v>
      </c>
      <c r="B266" s="85" t="s">
        <v>571</v>
      </c>
      <c r="C266" s="50" t="s">
        <v>572</v>
      </c>
      <c r="D266" s="242">
        <v>1298.75</v>
      </c>
      <c r="E266" s="242">
        <v>1237.47</v>
      </c>
      <c r="F266" s="52">
        <f t="shared" si="69"/>
        <v>95.281616939364781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2270661.0100000002</v>
      </c>
      <c r="E289" s="51">
        <f t="shared" si="79"/>
        <v>2683182.0200000005</v>
      </c>
      <c r="F289" s="52">
        <f t="shared" si="76"/>
        <v>118.16744147115116</v>
      </c>
    </row>
    <row r="290" spans="1:6" ht="12.75" customHeight="1" x14ac:dyDescent="0.2">
      <c r="A290" s="53" t="s">
        <v>608</v>
      </c>
      <c r="B290" s="85" t="s">
        <v>619</v>
      </c>
      <c r="C290" s="50" t="s">
        <v>620</v>
      </c>
      <c r="D290" s="51">
        <f>IF(D6&gt;=D289,D6-D289,0)</f>
        <v>77137.39000000013</v>
      </c>
      <c r="E290" s="51">
        <f>IF(E6&gt;=E289,E6-E289,0)</f>
        <v>82690.549999999814</v>
      </c>
      <c r="F290" s="52">
        <f t="shared" si="76"/>
        <v>107.19905094014676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39227.660000000003</v>
      </c>
      <c r="E292" s="242">
        <v>56274.32</v>
      </c>
      <c r="F292" s="52">
        <f t="shared" si="76"/>
        <v>143.45571466664083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14953.29</v>
      </c>
      <c r="E294" s="242">
        <v>11447.76</v>
      </c>
      <c r="F294" s="52">
        <f t="shared" si="76"/>
        <v>76.556797868562697</v>
      </c>
    </row>
    <row r="295" spans="1:6" ht="24" x14ac:dyDescent="0.2">
      <c r="A295" s="53">
        <v>9661</v>
      </c>
      <c r="B295" s="85" t="s">
        <v>629</v>
      </c>
      <c r="C295" s="50" t="s">
        <v>630</v>
      </c>
      <c r="D295" s="242">
        <v>1790.68</v>
      </c>
      <c r="E295" s="242">
        <v>0</v>
      </c>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60090.729999999996</v>
      </c>
      <c r="E350" s="51">
        <f t="shared" si="95"/>
        <v>30191.63</v>
      </c>
      <c r="F350" s="52">
        <f t="shared" si="81"/>
        <v>50.243406928156809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60090.729999999996</v>
      </c>
      <c r="E363" s="51">
        <f t="shared" si="99"/>
        <v>30191.63</v>
      </c>
      <c r="F363" s="52">
        <f t="shared" si="81"/>
        <v>50.243406928156809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15658.21</v>
      </c>
      <c r="E369" s="51">
        <f t="shared" si="101"/>
        <v>856.25</v>
      </c>
      <c r="F369" s="52">
        <f t="shared" si="81"/>
        <v>5.4683772921681344</v>
      </c>
    </row>
    <row r="370" spans="1:6" ht="12.75" customHeight="1" x14ac:dyDescent="0.2">
      <c r="A370" s="53">
        <v>4221</v>
      </c>
      <c r="B370" s="85" t="s">
        <v>674</v>
      </c>
      <c r="C370" s="50" t="s">
        <v>766</v>
      </c>
      <c r="D370" s="242">
        <v>5535.23</v>
      </c>
      <c r="E370" s="242">
        <v>856.25</v>
      </c>
      <c r="F370" s="52">
        <f t="shared" si="81"/>
        <v>15.469095231815119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700</v>
      </c>
      <c r="E375" s="242"/>
      <c r="F375" s="52">
        <f t="shared" si="81"/>
        <v>0</v>
      </c>
    </row>
    <row r="376" spans="1:6" ht="12.75" customHeight="1" x14ac:dyDescent="0.2">
      <c r="A376" s="53">
        <v>4227</v>
      </c>
      <c r="B376" s="232" t="s">
        <v>686</v>
      </c>
      <c r="C376" s="50" t="s">
        <v>773</v>
      </c>
      <c r="D376" s="242">
        <v>9422.98</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43088.77</v>
      </c>
      <c r="E383" s="51">
        <f t="shared" si="103"/>
        <v>29335.38</v>
      </c>
      <c r="F383" s="52">
        <f t="shared" si="81"/>
        <v>68.08126572190389</v>
      </c>
    </row>
    <row r="384" spans="1:6" ht="12.75" customHeight="1" x14ac:dyDescent="0.2">
      <c r="A384" s="53">
        <v>4241</v>
      </c>
      <c r="B384" s="85" t="s">
        <v>783</v>
      </c>
      <c r="C384" s="50" t="s">
        <v>784</v>
      </c>
      <c r="D384" s="242">
        <v>43088.77</v>
      </c>
      <c r="E384" s="242">
        <v>29335.38</v>
      </c>
      <c r="F384" s="52">
        <f t="shared" si="81"/>
        <v>68.08126572190389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1343.75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1343.75</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60090.729999999996</v>
      </c>
      <c r="E408" s="51">
        <f t="shared" si="111"/>
        <v>30191.63</v>
      </c>
      <c r="F408" s="52">
        <f t="shared" si="81"/>
        <v>50.243406928156809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2347798.4000000004</v>
      </c>
      <c r="E412" s="51">
        <f>E6+E298</f>
        <v>2765872.5700000003</v>
      </c>
      <c r="F412" s="52">
        <f t="shared" si="81"/>
        <v>117.80707278785094</v>
      </c>
    </row>
    <row r="413" spans="1:6" ht="12.75" customHeight="1" x14ac:dyDescent="0.2">
      <c r="A413" s="53" t="s">
        <v>608</v>
      </c>
      <c r="B413" s="85" t="s">
        <v>831</v>
      </c>
      <c r="C413" s="50" t="s">
        <v>832</v>
      </c>
      <c r="D413" s="51">
        <f t="shared" ref="D413:E413" si="112">D289+D350</f>
        <v>2330751.7400000002</v>
      </c>
      <c r="E413" s="51">
        <f t="shared" si="112"/>
        <v>2713373.6500000004</v>
      </c>
      <c r="F413" s="52">
        <f t="shared" si="81"/>
        <v>116.41624474342342</v>
      </c>
    </row>
    <row r="414" spans="1:6" ht="12.75" customHeight="1" x14ac:dyDescent="0.2">
      <c r="A414" s="53" t="s">
        <v>608</v>
      </c>
      <c r="B414" s="85" t="s">
        <v>833</v>
      </c>
      <c r="C414" s="50" t="s">
        <v>834</v>
      </c>
      <c r="D414" s="51">
        <f t="shared" ref="D414:E414" si="113">IF(D412&gt;=D413,D412-D413,0)</f>
        <v>17046.660000000149</v>
      </c>
      <c r="E414" s="51">
        <f t="shared" si="113"/>
        <v>52498.919999999925</v>
      </c>
      <c r="F414" s="52">
        <f t="shared" si="81"/>
        <v>307.97188422834421</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39227.660000000003</v>
      </c>
      <c r="E416" s="51">
        <f t="shared" si="115"/>
        <v>56274.32</v>
      </c>
      <c r="F416" s="52">
        <f t="shared" si="81"/>
        <v>143.45571466664083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14953.29</v>
      </c>
      <c r="E418" s="62">
        <f t="shared" si="117"/>
        <v>11447.76</v>
      </c>
      <c r="F418" s="57">
        <f t="shared" si="81"/>
        <v>76.556797868562697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2347798.4000000004</v>
      </c>
      <c r="E639" s="51">
        <f t="shared" si="180"/>
        <v>2765872.5700000003</v>
      </c>
      <c r="F639" s="52">
        <f t="shared" si="119"/>
        <v>117.80707278785094</v>
      </c>
    </row>
    <row r="640" spans="1:6" ht="12.75" customHeight="1" x14ac:dyDescent="0.2">
      <c r="A640" s="53" t="s">
        <v>608</v>
      </c>
      <c r="B640" s="85" t="s">
        <v>1277</v>
      </c>
      <c r="C640" s="50" t="s">
        <v>1278</v>
      </c>
      <c r="D640" s="51">
        <f t="shared" ref="D640:E640" si="181">D413+D528</f>
        <v>2330751.7400000002</v>
      </c>
      <c r="E640" s="51">
        <f t="shared" si="181"/>
        <v>2713373.6500000004</v>
      </c>
      <c r="F640" s="52">
        <f t="shared" si="119"/>
        <v>116.41624474342342</v>
      </c>
    </row>
    <row r="641" spans="1:6" ht="12.75" customHeight="1" x14ac:dyDescent="0.2">
      <c r="A641" s="53" t="s">
        <v>608</v>
      </c>
      <c r="B641" s="85" t="s">
        <v>1279</v>
      </c>
      <c r="C641" s="50" t="s">
        <v>1280</v>
      </c>
      <c r="D641" s="51">
        <f t="shared" ref="D641:E641" si="182">IF(D639&gt;=D640,D639-D640,0)</f>
        <v>17046.660000000149</v>
      </c>
      <c r="E641" s="51">
        <f t="shared" si="182"/>
        <v>52498.919999999925</v>
      </c>
      <c r="F641" s="52">
        <f t="shared" si="119"/>
        <v>307.97188422834421</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39227.660000000003</v>
      </c>
      <c r="E643" s="51">
        <f t="shared" si="184"/>
        <v>56274.32</v>
      </c>
      <c r="F643" s="52">
        <f t="shared" si="119"/>
        <v>143.45571466664083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56274.320000000153</v>
      </c>
      <c r="E645" s="51">
        <f t="shared" si="186"/>
        <v>108773.23999999993</v>
      </c>
      <c r="F645" s="52">
        <f t="shared" si="119"/>
        <v>193.29107841729521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165045</v>
      </c>
      <c r="E647" s="243">
        <v>194242.87</v>
      </c>
      <c r="F647" s="57">
        <f t="shared" si="119"/>
        <v>117.69085400951256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69754.649999999994</v>
      </c>
      <c r="E649" s="242">
        <v>115205.75999999999</v>
      </c>
      <c r="F649" s="52">
        <f t="shared" ref="F649:F724" si="188">IF(D649&lt;&gt;0,IF(E649/D649&gt;=100,"&gt;&gt;100",E649/D649*100),"-")</f>
        <v>165.15853781790892</v>
      </c>
    </row>
    <row r="650" spans="1:6" ht="12.75" customHeight="1" x14ac:dyDescent="0.2">
      <c r="A650" s="53" t="s">
        <v>1296</v>
      </c>
      <c r="B650" s="85" t="s">
        <v>1297</v>
      </c>
      <c r="C650" s="50" t="s">
        <v>1296</v>
      </c>
      <c r="D650" s="242">
        <v>794193.83</v>
      </c>
      <c r="E650" s="242">
        <v>829704.2</v>
      </c>
      <c r="F650" s="52">
        <f t="shared" si="188"/>
        <v>104.47124727725472</v>
      </c>
    </row>
    <row r="651" spans="1:6" ht="12.75" customHeight="1" x14ac:dyDescent="0.2">
      <c r="A651" s="53" t="s">
        <v>1298</v>
      </c>
      <c r="B651" s="85" t="s">
        <v>1299</v>
      </c>
      <c r="C651" s="50" t="s">
        <v>1298</v>
      </c>
      <c r="D651" s="242">
        <v>748742.72</v>
      </c>
      <c r="E651" s="242">
        <v>822227.93</v>
      </c>
      <c r="F651" s="52">
        <f t="shared" si="188"/>
        <v>109.81448073378263</v>
      </c>
    </row>
    <row r="652" spans="1:6" ht="24" x14ac:dyDescent="0.2">
      <c r="A652" s="53">
        <v>11</v>
      </c>
      <c r="B652" s="85" t="s">
        <v>1300</v>
      </c>
      <c r="C652" s="50" t="s">
        <v>1301</v>
      </c>
      <c r="D652" s="51">
        <f t="shared" ref="D652:E652" si="189">+D649+D650-D651</f>
        <v>115205.76000000001</v>
      </c>
      <c r="E652" s="51">
        <f t="shared" si="189"/>
        <v>122682.02999999991</v>
      </c>
      <c r="F652" s="52">
        <f t="shared" si="188"/>
        <v>106.48949323367157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84</v>
      </c>
      <c r="E654" s="262">
        <v>86</v>
      </c>
      <c r="F654" s="52">
        <f t="shared" si="188"/>
        <v>102.38095238095238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80</v>
      </c>
      <c r="E656" s="262">
        <v>82</v>
      </c>
      <c r="F656" s="52">
        <f t="shared" si="188"/>
        <v>102.49999999999999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1684214.82</v>
      </c>
      <c r="E675" s="242">
        <v>2080533.56</v>
      </c>
      <c r="F675" s="52">
        <f t="shared" si="188"/>
        <v>123.53136519722585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41757.01</v>
      </c>
      <c r="E677" s="242">
        <v>740</v>
      </c>
      <c r="F677" s="52">
        <f t="shared" si="188"/>
        <v>1.7721575371416678</v>
      </c>
    </row>
    <row r="678" spans="1:6" ht="24" x14ac:dyDescent="0.2">
      <c r="A678" s="53">
        <v>63623</v>
      </c>
      <c r="B678" s="232" t="s">
        <v>1353</v>
      </c>
      <c r="C678" s="50" t="s">
        <v>1354</v>
      </c>
      <c r="D678" s="242">
        <v>0</v>
      </c>
      <c r="E678" s="242">
        <v>27467.62</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73781.919999999998</v>
      </c>
      <c r="E710" s="242">
        <v>70423.23</v>
      </c>
      <c r="F710" s="52">
        <f t="shared" si="188"/>
        <v>95.447814315485417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2624.2</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1327.24</v>
      </c>
      <c r="E716" s="242"/>
      <c r="F716" s="52">
        <f t="shared" si="188"/>
        <v>0</v>
      </c>
    </row>
    <row r="717" spans="1:6" ht="12.75" customHeight="1" x14ac:dyDescent="0.2">
      <c r="A717" s="53">
        <v>31215</v>
      </c>
      <c r="B717" s="85" t="s">
        <v>1413</v>
      </c>
      <c r="C717" s="50" t="s">
        <v>1414</v>
      </c>
      <c r="D717" s="242">
        <v>3741.42</v>
      </c>
      <c r="E717" s="242">
        <v>2777.8</v>
      </c>
      <c r="F717" s="52">
        <f t="shared" si="188"/>
        <v>74.244538169999629</v>
      </c>
    </row>
    <row r="718" spans="1:6" ht="12.75" customHeight="1" x14ac:dyDescent="0.2">
      <c r="A718" s="53">
        <v>32121</v>
      </c>
      <c r="B718" s="85" t="s">
        <v>1415</v>
      </c>
      <c r="C718" s="50" t="s">
        <v>1416</v>
      </c>
      <c r="D718" s="242">
        <v>41022.75</v>
      </c>
      <c r="E718" s="242">
        <v>39011.68</v>
      </c>
      <c r="F718" s="52">
        <f t="shared" si="188"/>
        <v>95.097671414032462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5178.05</v>
      </c>
      <c r="E720" s="242">
        <v>7126.87</v>
      </c>
      <c r="F720" s="52">
        <f t="shared" si="188"/>
        <v>137.63617578045788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6419.85</v>
      </c>
      <c r="E722" s="242">
        <v>5825.98</v>
      </c>
      <c r="F722" s="52">
        <f t="shared" si="188"/>
        <v>90.749472339696396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3735.36</v>
      </c>
      <c r="E725" s="242">
        <v>2645.88</v>
      </c>
      <c r="F725" s="52">
        <f t="shared" ref="F725:F979" si="190">IF(D725&lt;&gt;0,IF(E725/D725&gt;=100,"&gt;&gt;100",E725/D725*100),"-")</f>
        <v>70.833333333333343</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55143.45</v>
      </c>
      <c r="E828" s="242">
        <v>44618.85</v>
      </c>
      <c r="F828" s="52">
        <f t="shared" si="190"/>
        <v>80.914143021519322</v>
      </c>
    </row>
    <row r="829" spans="1:6" ht="12.75" customHeight="1" x14ac:dyDescent="0.2">
      <c r="A829" s="53">
        <v>38117</v>
      </c>
      <c r="B829" s="85" t="s">
        <v>1636</v>
      </c>
      <c r="C829" s="50" t="s">
        <v>1637</v>
      </c>
      <c r="D829" s="242">
        <v>1328</v>
      </c>
      <c r="E829" s="242"/>
      <c r="F829" s="52">
        <f t="shared" si="190"/>
        <v>0</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3"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2026837.4800000002</v>
      </c>
      <c r="E6" s="229">
        <f t="shared" si="0"/>
        <v>2117293.5900000003</v>
      </c>
      <c r="F6" s="230">
        <f t="shared" ref="F6:F260" si="1">IF(D6&gt;0,IF(E6/D6&gt;=100,"&gt;&gt;100",E6/D6*100),"-")</f>
        <v>104.46291875360427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1719113.9500000002</v>
      </c>
      <c r="E7" s="104">
        <f t="shared" si="2"/>
        <v>1783706.9400000002</v>
      </c>
      <c r="F7" s="93">
        <f t="shared" si="1"/>
        <v>103.75734197259001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972.57</v>
      </c>
      <c r="E8" s="104">
        <f>E9+E10-E11</f>
        <v>972.57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972.57</v>
      </c>
      <c r="E9" s="247">
        <v>972.57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1718141.3800000001</v>
      </c>
      <c r="E12" s="104">
        <f t="shared" si="3"/>
        <v>1782734.37</v>
      </c>
      <c r="F12" s="93">
        <f t="shared" si="1"/>
        <v>103.75946885116053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1634673.21</v>
      </c>
      <c r="E13" s="104">
        <f t="shared" si="4"/>
        <v>1634673.21</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3304123.5</v>
      </c>
      <c r="E15" s="247">
        <v>3304123.5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1669450.29</v>
      </c>
      <c r="E18" s="247">
        <v>1669450.29</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76948.830000000016</v>
      </c>
      <c r="E19" s="104">
        <f t="shared" si="5"/>
        <v>112206.44</v>
      </c>
      <c r="F19" s="93">
        <f t="shared" si="1"/>
        <v>145.81955307182704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391941.83</v>
      </c>
      <c r="E20" s="247">
        <v>472631.74</v>
      </c>
      <c r="F20" s="93">
        <f t="shared" si="1"/>
        <v>120.58721571004554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1964.38</v>
      </c>
      <c r="E21" s="247">
        <v>1964.38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15899.56</v>
      </c>
      <c r="E22" s="247">
        <v>15899.56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700</v>
      </c>
      <c r="E25" s="247">
        <v>700</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11845.42</v>
      </c>
      <c r="E26" s="247">
        <v>11845.42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345402.36</v>
      </c>
      <c r="E28" s="247">
        <v>390834.66</v>
      </c>
      <c r="F28" s="93">
        <f t="shared" si="1"/>
        <v>113.15344226368342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5350.7300000000105</v>
      </c>
      <c r="E35" s="104">
        <f t="shared" si="7"/>
        <v>34686.110000000015</v>
      </c>
      <c r="F35" s="93">
        <f t="shared" si="1"/>
        <v>648.25005186208136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188098.18</v>
      </c>
      <c r="E36" s="247">
        <v>217433.56</v>
      </c>
      <c r="F36" s="93">
        <f t="shared" si="1"/>
        <v>115.59578088421696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2523.48</v>
      </c>
      <c r="E37" s="247">
        <v>2523.48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185270.93</v>
      </c>
      <c r="E40" s="247">
        <v>185270.93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1168.6100000000001</v>
      </c>
      <c r="E45" s="104">
        <f t="shared" si="9"/>
        <v>1168.6100000000001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1343.75</v>
      </c>
      <c r="E47" s="247">
        <v>1343.75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175.14</v>
      </c>
      <c r="E50" s="247">
        <v>175.14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33428.65</v>
      </c>
      <c r="E54" s="247">
        <v>34871.14</v>
      </c>
      <c r="F54" s="93">
        <f t="shared" si="1"/>
        <v>104.31513088323936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33428.65</v>
      </c>
      <c r="E55" s="247">
        <v>34871.14</v>
      </c>
      <c r="F55" s="93">
        <f t="shared" si="1"/>
        <v>104.31513088323936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307723.53000000003</v>
      </c>
      <c r="E68" s="104">
        <f t="shared" si="13"/>
        <v>333586.65000000002</v>
      </c>
      <c r="F68" s="93">
        <f t="shared" si="1"/>
        <v>108.40466115802063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115205.75999999999</v>
      </c>
      <c r="E69" s="104">
        <f t="shared" si="14"/>
        <v>122682.03</v>
      </c>
      <c r="F69" s="93">
        <f t="shared" si="1"/>
        <v>106.48949323367165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115144.22</v>
      </c>
      <c r="E70" s="104">
        <f t="shared" si="15"/>
        <v>122682.03</v>
      </c>
      <c r="F70" s="93">
        <f t="shared" si="1"/>
        <v>106.54640762688739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115144.22</v>
      </c>
      <c r="E72" s="247">
        <v>122682.03</v>
      </c>
      <c r="F72" s="93">
        <f t="shared" si="1"/>
        <v>106.54640762688739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61.54</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12519.48</v>
      </c>
      <c r="E78" s="104">
        <f>E79+SUM(E82:E84)-E85+E86</f>
        <v>5213.99</v>
      </c>
      <c r="F78" s="93">
        <f t="shared" si="1"/>
        <v>41.647017288257977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12519.48</v>
      </c>
      <c r="E86" s="247">
        <v>5213.99</v>
      </c>
      <c r="F86" s="93">
        <f t="shared" si="1"/>
        <v>41.647017288257977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14953.29</v>
      </c>
      <c r="E146" s="104">
        <f t="shared" si="26"/>
        <v>11447.76</v>
      </c>
      <c r="F146" s="93">
        <f t="shared" si="1"/>
        <v>76.556797868562697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13162.61</v>
      </c>
      <c r="E159" s="247">
        <v>11447.76</v>
      </c>
      <c r="F159" s="93">
        <f t="shared" si="1"/>
        <v>86.971808782604668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1790.68</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165045</v>
      </c>
      <c r="E170" s="104">
        <f t="shared" si="29"/>
        <v>194242.87</v>
      </c>
      <c r="F170" s="93">
        <f t="shared" si="1"/>
        <v>117.69085400951256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165045</v>
      </c>
      <c r="E173" s="247">
        <v>194242.87</v>
      </c>
      <c r="F173" s="93">
        <f t="shared" si="1"/>
        <v>117.69085400951256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2026837.48</v>
      </c>
      <c r="E175" s="104">
        <f t="shared" si="30"/>
        <v>2117293.59</v>
      </c>
      <c r="F175" s="93">
        <f t="shared" si="1"/>
        <v>104.46291875360426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236495.92</v>
      </c>
      <c r="E176" s="104">
        <f t="shared" si="31"/>
        <v>213365.65</v>
      </c>
      <c r="F176" s="93">
        <f t="shared" si="1"/>
        <v>90.219590257624731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209796.07</v>
      </c>
      <c r="E177" s="104">
        <f t="shared" si="32"/>
        <v>213365.65</v>
      </c>
      <c r="F177" s="93">
        <f t="shared" si="1"/>
        <v>101.70145227219938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162064.10999999999</v>
      </c>
      <c r="E178" s="247">
        <v>191108.3</v>
      </c>
      <c r="F178" s="93">
        <f t="shared" si="1"/>
        <v>117.92142010960971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36762.730000000003</v>
      </c>
      <c r="E179" s="247">
        <v>18076.689999999999</v>
      </c>
      <c r="F179" s="93">
        <f t="shared" si="1"/>
        <v>49.171239459093478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185.54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185.54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10783.69</v>
      </c>
      <c r="E188" s="247">
        <v>4180.66</v>
      </c>
      <c r="F188" s="93">
        <f t="shared" si="1"/>
        <v>38.768362221095003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26699.85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1790341.56</v>
      </c>
      <c r="E237" s="104">
        <f t="shared" si="41"/>
        <v>1903927.94</v>
      </c>
      <c r="F237" s="93">
        <f t="shared" si="1"/>
        <v>106.34439721099922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1719113.95</v>
      </c>
      <c r="E238" s="104">
        <f t="shared" si="42"/>
        <v>1783706.94</v>
      </c>
      <c r="F238" s="93">
        <f t="shared" si="1"/>
        <v>103.75734197259001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1719113.95</v>
      </c>
      <c r="E239" s="104">
        <f t="shared" si="43"/>
        <v>1783706.94</v>
      </c>
      <c r="F239" s="93">
        <f t="shared" si="1"/>
        <v>103.75734197259001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1699003.5</v>
      </c>
      <c r="E240" s="247">
        <v>1763596.49</v>
      </c>
      <c r="F240" s="93">
        <f t="shared" si="1"/>
        <v>103.80181618225035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20110.45</v>
      </c>
      <c r="E241" s="247">
        <v>20110.45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56274.32</v>
      </c>
      <c r="E245" s="104">
        <f t="shared" si="45"/>
        <v>108773.24</v>
      </c>
      <c r="F245" s="93">
        <f t="shared" si="1"/>
        <v>193.29107841729584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56274.32</v>
      </c>
      <c r="E246" s="104">
        <f t="shared" si="46"/>
        <v>108773.24</v>
      </c>
      <c r="F246" s="93">
        <f t="shared" si="1"/>
        <v>193.29107841729584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56274.32</v>
      </c>
      <c r="E247" s="247">
        <v>108773.24</v>
      </c>
      <c r="F247" s="93">
        <f t="shared" si="1"/>
        <v>193.29107841729584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14953.29</v>
      </c>
      <c r="E255" s="247">
        <v>11447.76</v>
      </c>
      <c r="F255" s="93">
        <f t="shared" si="1"/>
        <v>76.556797868562697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35660.18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35660.18</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13241.45</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1711.84</v>
      </c>
      <c r="E265" s="247">
        <v>11447.76</v>
      </c>
      <c r="F265" s="93">
        <f t="shared" si="50"/>
        <v>668.74006916534267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12519.48</v>
      </c>
      <c r="E268" s="247">
        <v>5213.99</v>
      </c>
      <c r="F268" s="93">
        <f t="shared" si="50"/>
        <v>41.647017288257977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10836.49</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198959.58</v>
      </c>
      <c r="E288" s="247">
        <v>213365.65</v>
      </c>
      <c r="F288" s="93">
        <f t="shared" si="50"/>
        <v>107.24070185512053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26699.85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484.26</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2330751.7399999998</v>
      </c>
      <c r="E114" s="81">
        <f t="shared" si="22"/>
        <v>2713373.65</v>
      </c>
      <c r="F114" s="63">
        <f t="shared" si="1"/>
        <v>116.41624474342342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2199101.46</v>
      </c>
      <c r="E115" s="81">
        <f t="shared" si="23"/>
        <v>2593525.29</v>
      </c>
      <c r="F115" s="63">
        <f t="shared" si="1"/>
        <v>117.93568133050123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2199101.46</v>
      </c>
      <c r="E117" s="249">
        <v>2593525.29</v>
      </c>
      <c r="F117" s="63">
        <f t="shared" si="1"/>
        <v>117.93568133050123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131650.28</v>
      </c>
      <c r="E126" s="249">
        <v>119848.36</v>
      </c>
      <c r="F126" s="63">
        <f t="shared" si="1"/>
        <v>91.03540076025665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2330751.7399999998</v>
      </c>
      <c r="E141" s="106">
        <f t="shared" si="28"/>
        <v>2713373.65</v>
      </c>
      <c r="F141" s="82">
        <f t="shared" si="1"/>
        <v>116.41624474342342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79833.66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79833.66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79833.66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79833.66</v>
      </c>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58" sqref="D5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236495.92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2766354.4899999998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2736162.86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2338512.0499999998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324131.65999999997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16840.82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44618.85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12059.48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30191.63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2789484.76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2732593.28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2309467.86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342817.7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17026.36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44618.85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18662.509999999998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56891.48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213365.64999999991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213365.65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213365.65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15083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2024-09-24T08:26:57Z</cp:lastPrinted>
  <dcterms:created xsi:type="dcterms:W3CDTF">2022-04-01T05:14:30Z</dcterms:created>
  <dcterms:modified xsi:type="dcterms:W3CDTF">2025-02-03T10:41:48Z</dcterms:modified>
</cp:coreProperties>
</file>