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<sst xmlns="http://schemas.openxmlformats.org/spreadsheetml/2006/main" count="282" uniqueCount="200">
  <si>
    <t xml:space="preserve">             PREDMET NABAVE</t>
  </si>
  <si>
    <t>RIBLJI ŠTAPIĆI</t>
  </si>
  <si>
    <t>OBRASCI</t>
  </si>
  <si>
    <t>FASCIKLI</t>
  </si>
  <si>
    <t>R.br.</t>
  </si>
  <si>
    <t>GRAHAM ŽEMIČKA</t>
  </si>
  <si>
    <t>ČAJNO PECIVO</t>
  </si>
  <si>
    <t>ULJE ZA PRŽENJE</t>
  </si>
  <si>
    <t>MARGARIN</t>
  </si>
  <si>
    <t>NAMAZI</t>
  </si>
  <si>
    <t>JESTIVE MASNOĆE</t>
  </si>
  <si>
    <t>SALAMA</t>
  </si>
  <si>
    <t>BEZALKOHOLNA PIĆA</t>
  </si>
  <si>
    <t>BEZALKOHOLNI OSVJEŽAVAJUĆI</t>
  </si>
  <si>
    <t>ČOKOLADNO MLIJEKO</t>
  </si>
  <si>
    <t>KONCENTRIRANI PRIRODNI SOK</t>
  </si>
  <si>
    <t>KAKAO,ČOKOLADA I PROIZV.OD Š.</t>
  </si>
  <si>
    <t>ČOKOLADNI PROIZVODI</t>
  </si>
  <si>
    <t>KNJIGOVODSTVENE KNJIGE</t>
  </si>
  <si>
    <t>POSLOVNI OBRASCI</t>
  </si>
  <si>
    <t>SREDSTVA ZA ČIŠČENJE</t>
  </si>
  <si>
    <t xml:space="preserve">SAPUN </t>
  </si>
  <si>
    <t>DETERĐENTI</t>
  </si>
  <si>
    <t>LAŠTILA ZA PODOVE</t>
  </si>
  <si>
    <t>LJEPLJIVE TRAKE</t>
  </si>
  <si>
    <t>STOLNI PREDMETI KUHINJSKI PRED.</t>
  </si>
  <si>
    <t>ZDJELE</t>
  </si>
  <si>
    <t>REŠETKE ZA CJEĐENJE</t>
  </si>
  <si>
    <t>UREDSKI PRIBOR</t>
  </si>
  <si>
    <t>ŠKOLSKI PRIBOR OD PL.MASA</t>
  </si>
  <si>
    <t>SPOJNICE ZA PAPIR</t>
  </si>
  <si>
    <t>ELEKTRIČNA ENERGIJA</t>
  </si>
  <si>
    <t>PLIN</t>
  </si>
  <si>
    <t>USLUGE ISPITIVANJA PREG.ANALIZE</t>
  </si>
  <si>
    <t>USLUGE TEHNIČKOG ISPITIVANJA</t>
  </si>
  <si>
    <t>USLUGE OGLAŠAVANJA I MARK.</t>
  </si>
  <si>
    <t>USLUGE DERATIZACIJE</t>
  </si>
  <si>
    <t>USLUGE ČIŠĆENJA PEĆI I DIMNJAKA</t>
  </si>
  <si>
    <t>ZDRAVSTVENE USLUGE</t>
  </si>
  <si>
    <t>USLUGE KOPNENOG PRIJEVOZA</t>
  </si>
  <si>
    <t>USLUGE PRIJEVOZA UČENIKA</t>
  </si>
  <si>
    <t>USLUGE POPRAVAKA,ODRŽAVANJA RAČUNALA TELEKOM. OPR.URED.OP.</t>
  </si>
  <si>
    <t>Ravnatelj:</t>
  </si>
  <si>
    <t>USLUGE ČIŠĆENJA</t>
  </si>
  <si>
    <t>ŠPAGETI</t>
  </si>
  <si>
    <t>REZANCI</t>
  </si>
  <si>
    <t>PILIĆI</t>
  </si>
  <si>
    <t>KAKAO</t>
  </si>
  <si>
    <t>LOŽ ULJE</t>
  </si>
  <si>
    <t>OSNOVNA ŠKOLA IVANA GORANA KOVAČIĆA</t>
  </si>
  <si>
    <t>Zzagreb, Mesićeva 35</t>
  </si>
  <si>
    <t>MBŠ 3270068</t>
  </si>
  <si>
    <t>TELETINA</t>
  </si>
  <si>
    <t>PURETINA</t>
  </si>
  <si>
    <t>PAŠTETA</t>
  </si>
  <si>
    <t>MLJEVENO MJEŠANO MESO</t>
  </si>
  <si>
    <t>FASCIKLI I SRODNI PROIZVODI</t>
  </si>
  <si>
    <t>DETERĐENTI ZA PERILICE SUĐA</t>
  </si>
  <si>
    <t xml:space="preserve">TOALETNI PAPIR,RUČNICI </t>
  </si>
  <si>
    <t>SITNA UREDSKA OPREMA</t>
  </si>
  <si>
    <t>NOŽEVI</t>
  </si>
  <si>
    <t>SPORTSKA OPREMA</t>
  </si>
  <si>
    <t>SITNI INVENTAR I RAČUNALNA OPREMA</t>
  </si>
  <si>
    <t>USLUGE ČUVANJA</t>
  </si>
  <si>
    <t>KOSILICA</t>
  </si>
  <si>
    <t>STRUČNA LITERATURA</t>
  </si>
  <si>
    <t>STRUČNO USAVRŠAVANJE</t>
  </si>
  <si>
    <t>TONERI</t>
  </si>
  <si>
    <t>USLUGE ODRŽAVANJA</t>
  </si>
  <si>
    <t xml:space="preserve">PAPIR </t>
  </si>
  <si>
    <t>RAZNE USLUGE ,STUDENT SERVIS,ŠKOLA U PRIRODI</t>
  </si>
  <si>
    <t>ČASOPISI - TESTOVI UČENICI</t>
  </si>
  <si>
    <t>UF92,142,194,248,389,443,</t>
  </si>
  <si>
    <t>REGISTRI I OSTALO</t>
  </si>
  <si>
    <t>RADNA ODJEĆA I OBUĆA</t>
  </si>
  <si>
    <t>IS138,323,</t>
  </si>
  <si>
    <t>IS-6,33,46,102,93,369,299,298,297,280,379,347,362,388,406,430,437,</t>
  </si>
  <si>
    <t>UREDSKI MATERIJAL</t>
  </si>
  <si>
    <t>ELEKTRIČNA ENERG. PLIN I LOŽ ULJE</t>
  </si>
  <si>
    <t>USLUGE TEKUĆEG I INVESTICIJSKOG ODRŽAVANAJA</t>
  </si>
  <si>
    <t>STRUČNO USAVRŠAVANJE ZAPOSLENIKA</t>
  </si>
  <si>
    <t xml:space="preserve">Darko </t>
  </si>
  <si>
    <t>Kovačević</t>
  </si>
  <si>
    <t>PLAĆA</t>
  </si>
  <si>
    <t>PLAĆE ZA REDOVAN RAD</t>
  </si>
  <si>
    <t>OSTALI RASHODI ZA PLAĆE</t>
  </si>
  <si>
    <t>DOPRINOS ZA ZDRAVSTVENO OSIGURANJE</t>
  </si>
  <si>
    <t>DOPRINOS ZA ZAPOŠLJAVANJE</t>
  </si>
  <si>
    <t>RAZNA PECIVA</t>
  </si>
  <si>
    <t xml:space="preserve">                                 </t>
  </si>
  <si>
    <t xml:space="preserve">               </t>
  </si>
  <si>
    <t>7007,312,00</t>
  </si>
  <si>
    <t xml:space="preserve">Temeljem Zakona o izvršavanju državnog proračuna i čl.57. Statuta OŠ Ivana Gorana Kovačića </t>
  </si>
  <si>
    <t xml:space="preserve">Zagreb, Mesićeva 35, ravnatelj škole donosi, školski odbor potvrđuje Plan nabave za 2011. godinu </t>
  </si>
  <si>
    <t xml:space="preserve">   ravnatelj škole donosi, </t>
  </si>
  <si>
    <t>Školski odbor potvrđuje  na sjednici održanoj 20.12.2016.godine</t>
  </si>
  <si>
    <t>PROCJENJENA VRIJEDNOST</t>
  </si>
  <si>
    <t>Papir za fotokopiranje</t>
  </si>
  <si>
    <t>Toneri za pisače</t>
  </si>
  <si>
    <t>Pedagoška dokumentacija</t>
  </si>
  <si>
    <t>Stručna literatura</t>
  </si>
  <si>
    <t>Materijal za čišćenje</t>
  </si>
  <si>
    <t>Higijenske potrepštine</t>
  </si>
  <si>
    <t>Ostali uredski mateijal</t>
  </si>
  <si>
    <t>Električna energija opskrba</t>
  </si>
  <si>
    <t>Električna energija distribucija</t>
  </si>
  <si>
    <t>Plin</t>
  </si>
  <si>
    <t>Lož ulje</t>
  </si>
  <si>
    <t>Materijal za  tekuće održavanje</t>
  </si>
  <si>
    <t>Sitan inventar</t>
  </si>
  <si>
    <t>PLAN   NABAVE ZA 2017. GODINU</t>
  </si>
  <si>
    <t>VRSTA POSTUPKA JAVNE NABAVE</t>
  </si>
  <si>
    <t>PLANIRANI POČETAK POSTUPKA JAVNE NABAVE</t>
  </si>
  <si>
    <t>UGOVOR ILI NARUĐŽBENICA</t>
  </si>
  <si>
    <t>bagatelna nabava</t>
  </si>
  <si>
    <t>tijekom godine</t>
  </si>
  <si>
    <t>Usluge prijevoza</t>
  </si>
  <si>
    <t>Premije osiguranja</t>
  </si>
  <si>
    <t>Usluge tekućeg i investicijskog održavanja</t>
  </si>
  <si>
    <t xml:space="preserve">Usluge promidžbe i informiranja </t>
  </si>
  <si>
    <t>Smeće</t>
  </si>
  <si>
    <t>Komunalna naknada</t>
  </si>
  <si>
    <t>Ostale komunalne usluge</t>
  </si>
  <si>
    <t>Zdravstvene usluge</t>
  </si>
  <si>
    <t>Intelektualne i osobne usluge</t>
  </si>
  <si>
    <t>Računalne usluge</t>
  </si>
  <si>
    <t xml:space="preserve">Kotizacije </t>
  </si>
  <si>
    <t>Ostale usluge</t>
  </si>
  <si>
    <t>Članarine</t>
  </si>
  <si>
    <t>Ostali rashodi poslovanja</t>
  </si>
  <si>
    <t>Bankarske usluge</t>
  </si>
  <si>
    <t>Kamate</t>
  </si>
  <si>
    <t>Knjige</t>
  </si>
  <si>
    <t>Oprema i namještaj</t>
  </si>
  <si>
    <t>Pekarski proizvodi, kruh, razna peciva i slično</t>
  </si>
  <si>
    <t>Razni slatkiši</t>
  </si>
  <si>
    <t>Mlijeko i mliječni proizvodi</t>
  </si>
  <si>
    <t>Voće</t>
  </si>
  <si>
    <t>Povrće -  svježe, smrznuto, konzervirano i drugo</t>
  </si>
  <si>
    <t>Razna riba</t>
  </si>
  <si>
    <t>Meso - svježe, suho, mesne prerađevine i slično</t>
  </si>
  <si>
    <t>Kuhinjske potrepštine za čišćenje, spremanje hrane, održavanje</t>
  </si>
  <si>
    <t>Ostalo kuhinja, razni napitci,ulja, tjestenina…</t>
  </si>
  <si>
    <t>bagatena nabava</t>
  </si>
  <si>
    <t>sve stavke</t>
  </si>
  <si>
    <t>ugovor</t>
  </si>
  <si>
    <t>narudžbenica</t>
  </si>
  <si>
    <t xml:space="preserve">ugovor </t>
  </si>
  <si>
    <t>narzdžbenica</t>
  </si>
  <si>
    <t>Projekt</t>
  </si>
  <si>
    <t>ugovor i narudžbenica</t>
  </si>
  <si>
    <t>OIB:78539372462</t>
  </si>
  <si>
    <t>OSTVARENA VRIJEDNOST</t>
  </si>
  <si>
    <t>%</t>
  </si>
  <si>
    <t>Dokumenti</t>
  </si>
  <si>
    <t>Zakupnine  i najamnine</t>
  </si>
  <si>
    <t>Usluge telefona i pošte</t>
  </si>
  <si>
    <t>UF-432</t>
  </si>
  <si>
    <t>Voda</t>
  </si>
  <si>
    <t>UF-130, 177,615,</t>
  </si>
  <si>
    <t>T-13,19,52,</t>
  </si>
  <si>
    <t>I-1,2,3,4,5,6,7,8,9,11,23,34,46,61,70,78,86,95,</t>
  </si>
  <si>
    <t>IS-2,4,112,UF-12,38,206,207,295,343,551,552,642,643</t>
  </si>
  <si>
    <t>Is-166,162,163,183,197,200,274,0UF-344,469,534,535,536,555,743</t>
  </si>
  <si>
    <t>IS-195,UF-6,25,610,780</t>
  </si>
  <si>
    <t>Is-74,UF-36,37, 57,76,87,124,224,225,278,341,342,386,558,614,629,762,763,</t>
  </si>
  <si>
    <t>IS-40,111,183,258,297 UF-105,429,433,434,628,</t>
  </si>
  <si>
    <t>Is-148,307,312,331 UF-32,51,311,668</t>
  </si>
  <si>
    <t>UF-58,59,160,91,313,335,412,467,524,806</t>
  </si>
  <si>
    <t>UF-39,40,75,121,258,296,388,491,505,539,650,726,819</t>
  </si>
  <si>
    <t>I-3,4,5,6,20,38,57,96,99,837</t>
  </si>
  <si>
    <t>UF-9,86,159,221,280,384,556,518,591,656,704,761,827</t>
  </si>
  <si>
    <t>UF-34,227,254,255,426,454,517,531,830</t>
  </si>
  <si>
    <t>UF-10,33,55,78,131,132,248,249,298,299,391,392,493,528,529,616,617,700,728,804,818,845</t>
  </si>
  <si>
    <t>UF-50,156,257,314,425,466,507,515,629,717,839</t>
  </si>
  <si>
    <t>Is-140,UF-30,31,48,832</t>
  </si>
  <si>
    <t>IS-41,UF-22,25,48,104,149,150,152,153,154,155,172,173,174,187,189,200,247,274,276,294,329,333,356,357,358,373,374,377,378,406,446,448,481,482,484,565,576,577,583,585,586,593,624,661,666,673,708,725,736,746,729,816,822</t>
  </si>
  <si>
    <t>UF-49,119,212,312,320,414,428,465,496,632,683,833</t>
  </si>
  <si>
    <t>UF-17,70,79,161,183,226,346,413,490,495,530,651,689,840</t>
  </si>
  <si>
    <t>T-19,UF-470,697,698,771,772,773,781,860,861</t>
  </si>
  <si>
    <t>IS-292,315 UF-8,60,128,345,389,474,533,612,778,866,865,864,863</t>
  </si>
  <si>
    <t>UF-69,118,296,279,489,514,690,744,867</t>
  </si>
  <si>
    <t>IS-11,144,228,283,288,291,301,303,304,305,348 UF-56,106,123,42,49,387,777,795,873</t>
  </si>
  <si>
    <t>UF-25,48,68,103,104,122,149,150,152,153,154,155,172,173,174,195,196,878,197,198,199,200,246,247,275,277,294,309,310,319,332,333,357,358,377,378,445,446,447,448,482,564,565,583,584,585,586,604,605,610,623,624,636,665,692,708,709,712,715,720,731,797,738,729,783,811,855,856,875,877</t>
  </si>
  <si>
    <t>UF-3,4,5,25,26,27,28,29,48,68,99,103,104,149,151,152,153,154,155,171172,173,19,8755,196,200,204,,880205,245,246,256,275,276,286,287,309,330,332,333,336,337,338,356,376,377,378,406,443,444,446,448,482,484,564,565,583,584,585,586,593,605,607,665,670,692,715,723,731,738,811,854,856,878,889,890,891,892,894</t>
  </si>
  <si>
    <t>IS-1,75,109,156,165,176,181,187,194,196,198,199,225,261,335UF-25,47,48,68,80,93,102,103,104,114,146,148,149,150,152,153,154,155,172,173,174,186,194,195,196,197,198,199,200,244,246,247,275,276,277,285,294,306,333,356,357,358,366,367,375,376,377,378,406,407,417,421,445,446,447,448,453,482,483,484,540,564,565,572,583,584,585,586,589,592,593,595,604,605,621,622,623,624,625,637,805,810,811,812,854,855,856,875,878,880,894</t>
  </si>
  <si>
    <t>UF-72,73,209,313,334,335,411,649,767,838,896</t>
  </si>
  <si>
    <t>IS-8,14,27,29,35,36,43,44,45,46,47,51,53,55,56,58,61,70,77,86,89,90,110,141,149,155,157,159,161,153,164,167,168,171,180,182,188,189,224,226,227,242,248,252,257,250,264,266,270,272,273,276,276,28,284,285,287,295, 298,299,300,306,308,309,311,313,314, 317,318,319,321,322,323,324,325,326,327,330,332,333,336,337,338,341,342,344,349,351,352,353,355  UF-422,423,424,408,557,646,647,648,774,895,896</t>
  </si>
  <si>
    <t>IS-5,6,9,10,15,16,22,23,24,26,28,30,31,34,38,50,52,54,59,62,68,72,78,79,81,87,88,138,145,146,147,152,154,166,169,172,173,175,177,178,179,184,190,191,193,229,251,255,271,278,293,294,310,329,354 UF-13,88,116,120,127, 178,182,213,334,488,497,498,519,526,567,568,688,787,868,893</t>
  </si>
  <si>
    <t>UF-15,16,25,85,107,162,163,164,165,221,223,224,279,317,318,359,383,427,559,560,566,609,652,680,686,687,705,760,775,831,869,897</t>
  </si>
  <si>
    <t>,T-13,19,28,34,35,52,IS-Blagajna 1,2,4,5,7,8,10,289,340,343 UF- 41,42,125,126,211,300,285,449,506,523,627,684,825,898</t>
  </si>
  <si>
    <t>UF-43,81,82,83,92,111,112,113,140,141,168,169,201,202,228,229,2636,30,246,247,260,275,276,284,293,294,307,310,322,323,323,352,356,357,358,371,372,377,378,397,398,399,400,406,419,420,445,447,448,460,475,476,477,,878482,562,565,573,574,575,583,584,585,586,593,600,604,605,620,624,634,635,636,657,658,665,692,707,708,709,720,730,737,742,745,753,755,756,729,776,803,793,807,811,797,823,836,799,800,844,834,852,855,856,874,880,887,888,899</t>
  </si>
  <si>
    <t>IS-7,67,275,UF-18, 44,45,46,61,94,95,96,97,98,108,114,115,133,134,135,,660136,137,138,139,154,166,167,174,185,187,188,190,198,200,231,232,233,261,262,263,273,282,283,290,291,321,353,354,368,369,370,401,402,403,418,435,436,456,457,458,459,520,541,542,569,570,571,593,594,596,619,633,638,666,702,703,710,713,721,724,734,746,752,757,791,809,796,824,798,835,846,859,876,879,884,900,901</t>
  </si>
  <si>
    <t>IS-13,UF-11,53,77,129, 180,217,218,219,301,202,390,410,455,468,494,503,504,521,527,546,547,549,550,613,685,706,782,870,904</t>
  </si>
  <si>
    <t>UF-52,158,250,316,430,471,512,516,630,754,754,841,902</t>
  </si>
  <si>
    <t>UF-54,157,208,315,431,492,509,631,691,794,842,903</t>
  </si>
  <si>
    <t>T-19,28,UF-1,2,14,35,71,72,117,179,184,214,215,216,251,252,253,256,281,303,304,305,380,381,382,450,451,452,464,473,485,486,487,499,500,501,502,515,532,553,554,597,598,607,608,611,669,682,719,764,765,788,807,828,829,838,862,872,886,904</t>
  </si>
  <si>
    <t>UF-19,20,21,25,48,62,63,64,65,66,67,68,89,90,91,103,104,109,110,111,142,143,144,145,149,150,152,153,154,155,170,172,173,174,181,191,192,193,196,197,198,200,234,235,236,237,238,239,240,241,246,247,264,265,266,271,272,275,276,288,289,293,294,310,324,325,326,327,328,333,347,348,349,350,351,357,358,360,361,362,363,364,365,377,378,393,394,395,396,406,415,416,438,439,440,441,442,445,447,448,462,463,478,479,480,482,483,543,544,561,578,579,580,581,582,583,584,585,586,548,587,588,592,593,599,601,602,603,618,624,641,653,654,655,659,662,663,664,665,666,674,675,676,677,678,679,692,701,708,709,712,714,716,720,722,731,732,733,735,737,740,741,747,748,729,779,783,785,786,790,811,813,814,815,817,843,853,857,858,855,856,878,880,882,883,885,907,908,909,911</t>
  </si>
  <si>
    <t>UF-23,25,101,146,153,155,173,174,196,242,247,274,292,331,339,357,404,448,461,482,563,576,577,585,586,590,624,661,692,720,736,749,783,811,878,910</t>
  </si>
  <si>
    <t>IS-347,UF-22,23,25,48,68,84,100,101,103,104,146,147,148,149,150,151,152,153,154,155,173,174,185,186,195,196,197,198,200,242,243,246,247,267,274,275,276,277,292,293,297,308,309,310,332,333,355,356,357,358,373,374,376,377,378,405,406,437,445,446,447,448,482,484,563,564,565,576,577,584,585,586,589,592,593,604,605,623,624,636,639,661,60,672,673,692,709,712,715,720,723,725,727,731,736,737,738,739,749,751,783,784,789,811,812,821,822,854,855,875,878,880,881,910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</si>
</sst>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2"/>
      <name val="Times New Roman"/>
      <family val="1"/>
    </font>
    <font>
      <sz val="16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2" fillId="0" borderId="10" xfId="0" applyNumberFormat="1" applyFont="1" applyBorder="1" applyAlignment="1">
      <alignment horizontal="right" vertical="top" wrapText="1"/>
    </xf>
    <xf numFmtId="4" fontId="13" fillId="0" borderId="10" xfId="0" applyNumberFormat="1" applyFont="1" applyBorder="1" applyAlignment="1">
      <alignment horizontal="right" vertical="top" wrapText="1"/>
    </xf>
    <xf numFmtId="4" fontId="11" fillId="0" borderId="12" xfId="0" applyNumberFormat="1" applyFont="1" applyBorder="1" applyAlignment="1">
      <alignment horizontal="right" vertical="top" wrapText="1"/>
    </xf>
    <xf numFmtId="4" fontId="11" fillId="0" borderId="14" xfId="0" applyNumberFormat="1" applyFont="1" applyBorder="1" applyAlignment="1">
      <alignment horizontal="right" vertical="top" wrapText="1"/>
    </xf>
    <xf numFmtId="4" fontId="11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69">
      <selection activeCell="Q169" sqref="Q169"/>
    </sheetView>
  </sheetViews>
  <sheetFormatPr defaultColWidth="9.140625" defaultRowHeight="12.75"/>
  <cols>
    <col min="1" max="1" width="4.8515625" style="0" customWidth="1"/>
    <col min="2" max="2" width="25.00390625" style="0" customWidth="1"/>
    <col min="3" max="3" width="41.140625" style="0" hidden="1" customWidth="1"/>
    <col min="4" max="6" width="14.00390625" style="0" customWidth="1"/>
    <col min="7" max="7" width="7.00390625" style="0" customWidth="1"/>
    <col min="8" max="8" width="9.28125" style="0" customWidth="1"/>
    <col min="9" max="9" width="9.7109375" style="0" customWidth="1"/>
    <col min="10" max="10" width="12.140625" style="0" customWidth="1"/>
    <col min="11" max="14" width="15.7109375" style="0" customWidth="1"/>
    <col min="15" max="15" width="33.57421875" style="0" customWidth="1"/>
    <col min="19" max="19" width="30.140625" style="0" customWidth="1"/>
  </cols>
  <sheetData>
    <row r="1" spans="1:9" ht="15.75">
      <c r="A1" s="44" t="s">
        <v>49</v>
      </c>
      <c r="B1" s="44"/>
      <c r="C1" s="9"/>
      <c r="D1" s="9"/>
      <c r="E1" s="9"/>
      <c r="F1" s="9"/>
      <c r="G1" s="9"/>
      <c r="H1" s="9"/>
      <c r="I1" s="9"/>
    </row>
    <row r="2" spans="1:9" ht="18.75">
      <c r="A2" s="28" t="s">
        <v>50</v>
      </c>
      <c r="B2" s="29"/>
      <c r="C2" s="10"/>
      <c r="D2" s="10"/>
      <c r="E2" s="10"/>
      <c r="F2" s="10"/>
      <c r="G2" s="10"/>
      <c r="H2" s="10"/>
      <c r="I2" s="10"/>
    </row>
    <row r="3" spans="1:9" ht="18.75">
      <c r="A3" s="28" t="s">
        <v>151</v>
      </c>
      <c r="B3" s="29"/>
      <c r="C3" s="10"/>
      <c r="D3" s="10"/>
      <c r="E3" s="10"/>
      <c r="F3" s="10"/>
      <c r="G3" s="10"/>
      <c r="H3" s="10"/>
      <c r="I3" s="10"/>
    </row>
    <row r="4" spans="1:9" ht="12" customHeight="1">
      <c r="A4" s="9" t="s">
        <v>51</v>
      </c>
      <c r="B4" s="29"/>
      <c r="C4" s="10"/>
      <c r="D4" s="10"/>
      <c r="E4" s="10"/>
      <c r="F4" s="10"/>
      <c r="G4" s="10"/>
      <c r="H4" s="10"/>
      <c r="I4" s="10"/>
    </row>
    <row r="5" spans="1:15" ht="41.25" customHeight="1">
      <c r="A5" s="45" t="s">
        <v>92</v>
      </c>
      <c r="B5" s="45"/>
      <c r="C5" s="45"/>
      <c r="D5" s="45"/>
      <c r="E5" s="45"/>
      <c r="F5" s="45"/>
      <c r="G5" s="45"/>
      <c r="H5" s="45"/>
      <c r="I5" s="45"/>
      <c r="J5" s="45"/>
      <c r="K5" s="2"/>
      <c r="L5" s="2"/>
      <c r="M5" s="2"/>
      <c r="N5" s="2"/>
      <c r="O5" s="2"/>
    </row>
    <row r="6" spans="1:14" ht="21.75" customHeight="1">
      <c r="A6" s="2" t="s">
        <v>93</v>
      </c>
      <c r="B6" s="2" t="s">
        <v>94</v>
      </c>
      <c r="D6" s="45" t="s">
        <v>95</v>
      </c>
      <c r="E6" s="45"/>
      <c r="F6" s="45"/>
      <c r="G6" s="45"/>
      <c r="H6" s="45"/>
      <c r="I6" s="45"/>
      <c r="J6" s="45"/>
      <c r="K6" s="45"/>
      <c r="L6" s="45"/>
      <c r="M6" s="45"/>
      <c r="N6" s="45"/>
    </row>
    <row r="7" ht="21.75" customHeight="1">
      <c r="A7" s="2"/>
    </row>
    <row r="8" spans="1:15" ht="21.75" customHeight="1">
      <c r="A8" s="2"/>
      <c r="B8" s="46" t="s">
        <v>110</v>
      </c>
      <c r="C8" s="46"/>
      <c r="D8" s="46"/>
      <c r="E8" s="46"/>
      <c r="F8" s="46"/>
      <c r="G8" s="46"/>
      <c r="H8" s="46"/>
      <c r="I8" s="46"/>
      <c r="J8" s="46"/>
      <c r="K8" s="17"/>
      <c r="L8" s="17"/>
      <c r="M8" s="17"/>
      <c r="N8" s="17"/>
      <c r="O8" s="17"/>
    </row>
    <row r="9" ht="21.75" customHeight="1" thickBot="1">
      <c r="A9" s="2"/>
    </row>
    <row r="10" spans="1:15" ht="50.25" customHeight="1" thickBot="1">
      <c r="A10" s="3" t="s">
        <v>4</v>
      </c>
      <c r="B10" s="16" t="s">
        <v>0</v>
      </c>
      <c r="C10" s="4"/>
      <c r="D10" s="26" t="s">
        <v>96</v>
      </c>
      <c r="E10" s="26" t="s">
        <v>152</v>
      </c>
      <c r="F10" s="26" t="s">
        <v>154</v>
      </c>
      <c r="G10" s="26" t="s">
        <v>153</v>
      </c>
      <c r="H10" s="26" t="s">
        <v>111</v>
      </c>
      <c r="I10" s="26" t="s">
        <v>112</v>
      </c>
      <c r="J10" s="26" t="s">
        <v>113</v>
      </c>
      <c r="K10" s="18"/>
      <c r="L10" s="18"/>
      <c r="M10" s="18"/>
      <c r="N10" s="18"/>
      <c r="O10" s="18"/>
    </row>
    <row r="11" spans="1:15" ht="36.75" customHeight="1" hidden="1" thickBot="1">
      <c r="A11" s="6">
        <v>1</v>
      </c>
      <c r="B11" s="4" t="s">
        <v>83</v>
      </c>
      <c r="C11" s="4"/>
      <c r="D11" s="15">
        <v>8434326</v>
      </c>
      <c r="E11" s="15"/>
      <c r="F11" s="15"/>
      <c r="G11" s="15"/>
      <c r="H11" s="15"/>
      <c r="I11" s="15"/>
      <c r="J11" s="15"/>
      <c r="K11" s="19"/>
      <c r="L11" s="19"/>
      <c r="M11" s="19"/>
      <c r="N11" s="19"/>
      <c r="O11" s="19"/>
    </row>
    <row r="12" spans="1:15" ht="33" customHeight="1" hidden="1" thickBot="1">
      <c r="A12" s="6">
        <v>2</v>
      </c>
      <c r="B12" s="7" t="s">
        <v>84</v>
      </c>
      <c r="C12" s="7"/>
      <c r="D12" s="14" t="s">
        <v>91</v>
      </c>
      <c r="E12" s="14"/>
      <c r="F12" s="14"/>
      <c r="G12" s="14"/>
      <c r="H12" s="14"/>
      <c r="I12" s="14"/>
      <c r="J12" s="14"/>
      <c r="K12" s="20"/>
      <c r="L12" s="20"/>
      <c r="M12" s="20"/>
      <c r="N12" s="20"/>
      <c r="O12" s="20"/>
    </row>
    <row r="13" spans="1:15" ht="42" customHeight="1" hidden="1" thickBot="1">
      <c r="A13" s="6">
        <v>3</v>
      </c>
      <c r="B13" s="7" t="s">
        <v>85</v>
      </c>
      <c r="C13" s="7"/>
      <c r="D13" s="14">
        <v>230000</v>
      </c>
      <c r="E13" s="14"/>
      <c r="F13" s="14"/>
      <c r="G13" s="14"/>
      <c r="H13" s="14"/>
      <c r="I13" s="14"/>
      <c r="J13" s="14"/>
      <c r="K13" s="20"/>
      <c r="L13" s="20"/>
      <c r="M13" s="20"/>
      <c r="N13" s="20"/>
      <c r="O13" s="20"/>
    </row>
    <row r="14" spans="1:15" ht="1.5" customHeight="1" hidden="1" thickBot="1">
      <c r="A14" s="6">
        <v>4</v>
      </c>
      <c r="B14" s="7" t="s">
        <v>86</v>
      </c>
      <c r="C14" s="7"/>
      <c r="D14" s="14">
        <v>1074145</v>
      </c>
      <c r="E14" s="14"/>
      <c r="F14" s="14"/>
      <c r="G14" s="14"/>
      <c r="H14" s="14"/>
      <c r="I14" s="14"/>
      <c r="J14" s="14"/>
      <c r="K14" s="20"/>
      <c r="L14" s="20"/>
      <c r="M14" s="20"/>
      <c r="N14" s="20"/>
      <c r="O14" s="20"/>
    </row>
    <row r="15" spans="1:15" ht="42" customHeight="1" hidden="1" thickBot="1">
      <c r="A15" s="6">
        <v>5</v>
      </c>
      <c r="B15" s="7" t="s">
        <v>87</v>
      </c>
      <c r="C15" s="7"/>
      <c r="D15" s="14">
        <v>122869</v>
      </c>
      <c r="E15" s="14"/>
      <c r="F15" s="14"/>
      <c r="G15" s="14"/>
      <c r="H15" s="14">
        <v>0</v>
      </c>
      <c r="I15" s="14">
        <v>0</v>
      </c>
      <c r="J15" s="14">
        <v>0</v>
      </c>
      <c r="K15" s="20"/>
      <c r="L15" s="20"/>
      <c r="M15" s="20"/>
      <c r="N15" s="20"/>
      <c r="O15" s="20"/>
    </row>
    <row r="16" spans="1:15" ht="39.75" customHeight="1" thickBot="1">
      <c r="A16" s="6">
        <v>1</v>
      </c>
      <c r="B16" s="7" t="s">
        <v>98</v>
      </c>
      <c r="C16" s="7"/>
      <c r="D16" s="14">
        <v>12000</v>
      </c>
      <c r="E16" s="14">
        <f>4817.5+1129.62+850</f>
        <v>6797.12</v>
      </c>
      <c r="F16" s="37" t="s">
        <v>168</v>
      </c>
      <c r="G16" s="14"/>
      <c r="H16" s="14" t="s">
        <v>114</v>
      </c>
      <c r="I16" s="14" t="s">
        <v>115</v>
      </c>
      <c r="J16" s="14" t="s">
        <v>145</v>
      </c>
      <c r="K16" s="20"/>
      <c r="L16" s="20"/>
      <c r="M16" s="20"/>
      <c r="N16" s="20"/>
      <c r="O16" s="20"/>
    </row>
    <row r="17" spans="1:15" ht="15" customHeight="1" hidden="1" thickBot="1">
      <c r="A17" s="6">
        <v>7</v>
      </c>
      <c r="B17" s="7" t="s">
        <v>6</v>
      </c>
      <c r="C17" s="7"/>
      <c r="D17" s="14">
        <v>1000</v>
      </c>
      <c r="E17" s="14"/>
      <c r="F17" s="37"/>
      <c r="G17" s="14"/>
      <c r="H17" s="14"/>
      <c r="I17" s="14"/>
      <c r="J17" s="14">
        <v>1000</v>
      </c>
      <c r="K17" s="20"/>
      <c r="L17" s="20"/>
      <c r="M17" s="20"/>
      <c r="N17" s="20"/>
      <c r="O17" s="20"/>
    </row>
    <row r="18" spans="1:15" ht="45.75" customHeight="1" thickBot="1">
      <c r="A18" s="6">
        <v>2</v>
      </c>
      <c r="B18" s="7" t="s">
        <v>97</v>
      </c>
      <c r="C18" s="7"/>
      <c r="D18" s="14">
        <v>10000</v>
      </c>
      <c r="E18" s="14">
        <f>4860+1082.5+656.25+787.5+787.5+862.5+787.5</f>
        <v>9823.75</v>
      </c>
      <c r="F18" s="37" t="s">
        <v>171</v>
      </c>
      <c r="G18" s="14"/>
      <c r="H18" s="14" t="s">
        <v>114</v>
      </c>
      <c r="I18" s="14" t="s">
        <v>144</v>
      </c>
      <c r="J18" s="14" t="s">
        <v>145</v>
      </c>
      <c r="K18" s="20"/>
      <c r="L18" s="20"/>
      <c r="M18" s="20"/>
      <c r="N18" s="20"/>
      <c r="O18" s="20"/>
    </row>
    <row r="19" spans="1:15" ht="13.5" customHeight="1" hidden="1" thickBot="1">
      <c r="A19" s="6"/>
      <c r="B19" s="7"/>
      <c r="C19" s="7"/>
      <c r="D19" s="14"/>
      <c r="E19" s="14"/>
      <c r="F19" s="37"/>
      <c r="G19" s="14"/>
      <c r="H19" s="14"/>
      <c r="I19" s="14"/>
      <c r="J19" s="14"/>
      <c r="K19" s="20"/>
      <c r="L19" s="20"/>
      <c r="M19" s="20"/>
      <c r="N19" s="20"/>
      <c r="O19" s="20"/>
    </row>
    <row r="20" spans="1:15" ht="15" customHeight="1" hidden="1" thickBot="1">
      <c r="A20" s="6">
        <v>10</v>
      </c>
      <c r="B20" s="7" t="s">
        <v>5</v>
      </c>
      <c r="C20" s="7"/>
      <c r="D20" s="14">
        <v>2000</v>
      </c>
      <c r="E20" s="14"/>
      <c r="F20" s="37"/>
      <c r="G20" s="14"/>
      <c r="H20" s="14"/>
      <c r="I20" s="14"/>
      <c r="J20" s="14"/>
      <c r="K20" s="20"/>
      <c r="L20" s="20"/>
      <c r="M20" s="20"/>
      <c r="N20" s="20"/>
      <c r="O20" s="20"/>
    </row>
    <row r="21" spans="1:15" ht="59.25" customHeight="1" thickBot="1">
      <c r="A21" s="6">
        <v>3</v>
      </c>
      <c r="B21" s="7" t="s">
        <v>99</v>
      </c>
      <c r="C21" s="4"/>
      <c r="D21" s="14">
        <v>10000</v>
      </c>
      <c r="E21" s="14">
        <f>3527.88+79.96+33+199+510.25+478.13+1509.68+202+1354.4</f>
        <v>7894.300000000001</v>
      </c>
      <c r="F21" s="37" t="s">
        <v>163</v>
      </c>
      <c r="G21" s="14"/>
      <c r="H21" s="27" t="s">
        <v>114</v>
      </c>
      <c r="I21" s="14"/>
      <c r="J21" s="14" t="s">
        <v>146</v>
      </c>
      <c r="K21" s="19"/>
      <c r="L21" s="19"/>
      <c r="M21" s="19"/>
      <c r="N21" s="19"/>
      <c r="O21" s="19"/>
    </row>
    <row r="22" spans="1:15" ht="51" customHeight="1" thickBot="1">
      <c r="A22" s="6">
        <v>4</v>
      </c>
      <c r="B22" s="7" t="s">
        <v>100</v>
      </c>
      <c r="C22" s="4"/>
      <c r="D22" s="14">
        <v>3000</v>
      </c>
      <c r="E22" s="14">
        <f>6259.09+136.5+342.01+375</f>
        <v>7112.6</v>
      </c>
      <c r="F22" s="37" t="s">
        <v>165</v>
      </c>
      <c r="G22" s="14"/>
      <c r="H22" s="14" t="s">
        <v>114</v>
      </c>
      <c r="I22" s="14"/>
      <c r="J22" s="14" t="s">
        <v>146</v>
      </c>
      <c r="K22" s="19"/>
      <c r="L22" s="19"/>
      <c r="M22" s="19"/>
      <c r="N22" s="19"/>
      <c r="O22" s="19"/>
    </row>
    <row r="23" spans="1:15" ht="12.75" customHeight="1" hidden="1" thickBot="1">
      <c r="A23" s="6">
        <v>5</v>
      </c>
      <c r="B23" s="7"/>
      <c r="C23" s="7"/>
      <c r="D23" s="14"/>
      <c r="E23" s="14"/>
      <c r="F23" s="37"/>
      <c r="G23" s="14"/>
      <c r="H23" s="14"/>
      <c r="I23" s="14"/>
      <c r="J23" s="14"/>
      <c r="K23" s="20"/>
      <c r="L23" s="20"/>
      <c r="M23" s="20"/>
      <c r="N23" s="20"/>
      <c r="O23" s="20"/>
    </row>
    <row r="24" spans="1:15" ht="32.25" customHeight="1" thickBot="1">
      <c r="A24" s="6">
        <v>5</v>
      </c>
      <c r="B24" s="7" t="s">
        <v>101</v>
      </c>
      <c r="C24" s="7"/>
      <c r="D24" s="14">
        <v>22000</v>
      </c>
      <c r="E24" s="14">
        <f>22409.42+134.99+1069.25+719.56</f>
        <v>24333.22</v>
      </c>
      <c r="F24" s="37" t="s">
        <v>164</v>
      </c>
      <c r="G24" s="14"/>
      <c r="H24" s="14" t="s">
        <v>143</v>
      </c>
      <c r="I24" s="14"/>
      <c r="J24" s="14" t="s">
        <v>145</v>
      </c>
      <c r="K24" s="20"/>
      <c r="L24" s="20"/>
      <c r="M24" s="20"/>
      <c r="N24" s="20"/>
      <c r="O24" s="20"/>
    </row>
    <row r="25" spans="1:15" ht="68.25" customHeight="1" thickBot="1">
      <c r="A25" s="6">
        <v>6</v>
      </c>
      <c r="B25" s="7" t="s">
        <v>102</v>
      </c>
      <c r="C25" s="7"/>
      <c r="D25" s="14">
        <v>60000</v>
      </c>
      <c r="E25" s="14">
        <f>27663.89+1892.61+714+1705.95+2407.63+2798.63+1050+2760+2407.63+2830.5+350+2732.63+2231.75+2760</f>
        <v>54305.219999999994</v>
      </c>
      <c r="F25" s="37" t="s">
        <v>189</v>
      </c>
      <c r="G25" s="14"/>
      <c r="H25" s="14" t="s">
        <v>143</v>
      </c>
      <c r="I25" s="14"/>
      <c r="J25" s="14" t="s">
        <v>145</v>
      </c>
      <c r="K25" s="20"/>
      <c r="L25" s="20"/>
      <c r="M25" s="20"/>
      <c r="N25" s="20"/>
      <c r="O25" s="20"/>
    </row>
    <row r="26" spans="1:15" ht="36" customHeight="1" thickBot="1">
      <c r="A26" s="6">
        <v>7</v>
      </c>
      <c r="B26" s="7" t="s">
        <v>103</v>
      </c>
      <c r="C26" s="7"/>
      <c r="D26" s="14">
        <v>3000</v>
      </c>
      <c r="E26" s="14">
        <f>7213.45+79.25+1043.33+774.96+1128+159.9+150+480+320+160+150+30.75+774.96+365.63</f>
        <v>12830.229999999998</v>
      </c>
      <c r="F26" s="37" t="s">
        <v>182</v>
      </c>
      <c r="G26" s="14"/>
      <c r="H26" s="14" t="s">
        <v>143</v>
      </c>
      <c r="I26" s="14"/>
      <c r="J26" s="14" t="s">
        <v>146</v>
      </c>
      <c r="K26" s="20"/>
      <c r="L26" s="20"/>
      <c r="M26" s="20"/>
      <c r="N26" s="20"/>
      <c r="O26" s="20"/>
    </row>
    <row r="27" spans="1:15" ht="42.75" customHeight="1" thickBot="1">
      <c r="A27" s="6">
        <v>8</v>
      </c>
      <c r="B27" s="7" t="s">
        <v>104</v>
      </c>
      <c r="C27" s="7"/>
      <c r="D27" s="14">
        <v>78000</v>
      </c>
      <c r="E27" s="14">
        <f>67481.51+3223.49+11035.21+14126.14+12026.62+12634.5</f>
        <v>120527.46999999999</v>
      </c>
      <c r="F27" s="37" t="s">
        <v>195</v>
      </c>
      <c r="G27" s="14"/>
      <c r="H27" s="14" t="s">
        <v>143</v>
      </c>
      <c r="I27" s="14"/>
      <c r="J27" s="14" t="s">
        <v>145</v>
      </c>
      <c r="K27" s="20"/>
      <c r="L27" s="20"/>
      <c r="M27" s="20"/>
      <c r="N27" s="20"/>
      <c r="O27" s="20"/>
    </row>
    <row r="28" spans="1:15" ht="36.75" customHeight="1" thickBot="1">
      <c r="A28" s="6">
        <v>9</v>
      </c>
      <c r="B28" s="7" t="s">
        <v>105</v>
      </c>
      <c r="C28" s="7"/>
      <c r="D28" s="14">
        <v>75000</v>
      </c>
      <c r="E28" s="14"/>
      <c r="F28" s="37"/>
      <c r="G28" s="14"/>
      <c r="H28" s="14" t="s">
        <v>143</v>
      </c>
      <c r="I28" s="14"/>
      <c r="J28" s="14" t="s">
        <v>145</v>
      </c>
      <c r="K28" s="20"/>
      <c r="L28" s="20"/>
      <c r="M28" s="20"/>
      <c r="N28" s="20"/>
      <c r="O28" s="20"/>
    </row>
    <row r="29" spans="1:15" ht="39" customHeight="1" thickBot="1">
      <c r="A29" s="6">
        <v>10</v>
      </c>
      <c r="B29" s="7" t="s">
        <v>106</v>
      </c>
      <c r="C29" s="7"/>
      <c r="D29" s="14">
        <v>6000</v>
      </c>
      <c r="E29" s="14">
        <f>2377.77+324.08+475.64+475.64+432.78+1458.43</f>
        <v>5544.34</v>
      </c>
      <c r="F29" s="37" t="s">
        <v>194</v>
      </c>
      <c r="G29" s="14"/>
      <c r="H29" s="14" t="s">
        <v>143</v>
      </c>
      <c r="I29" s="14"/>
      <c r="J29" s="14" t="s">
        <v>145</v>
      </c>
      <c r="K29" s="20"/>
      <c r="L29" s="20"/>
      <c r="M29" s="20"/>
      <c r="N29" s="20"/>
      <c r="O29" s="20"/>
    </row>
    <row r="30" spans="1:15" ht="28.5" customHeight="1" thickBot="1">
      <c r="A30" s="6">
        <v>11</v>
      </c>
      <c r="B30" s="7" t="s">
        <v>107</v>
      </c>
      <c r="C30" s="7"/>
      <c r="D30" s="14">
        <v>541000</v>
      </c>
      <c r="E30" s="14">
        <v>268697.72</v>
      </c>
      <c r="F30" s="37" t="s">
        <v>160</v>
      </c>
      <c r="G30" s="14"/>
      <c r="H30" s="14" t="s">
        <v>143</v>
      </c>
      <c r="I30" s="14"/>
      <c r="J30" s="14" t="s">
        <v>145</v>
      </c>
      <c r="K30" s="20"/>
      <c r="L30" s="20"/>
      <c r="M30" s="20"/>
      <c r="N30" s="20"/>
      <c r="O30" s="20"/>
    </row>
    <row r="31" spans="1:15" ht="177" customHeight="1" thickBot="1">
      <c r="A31" s="6">
        <v>12</v>
      </c>
      <c r="B31" s="7" t="s">
        <v>108</v>
      </c>
      <c r="C31" s="4"/>
      <c r="D31" s="14">
        <v>50000</v>
      </c>
      <c r="E31" s="14">
        <f>33937.49+48+35+59.98+444.71+499.5+594.18+4556.48+2640.3+2121.24+264.62+3971.76+3533.97+246.88+598.35+84.79+320.31+59.96+8370.41+794.69+444.85</f>
        <v>63627.469999999994</v>
      </c>
      <c r="F31" s="37" t="s">
        <v>188</v>
      </c>
      <c r="G31" s="14"/>
      <c r="H31" s="14" t="s">
        <v>143</v>
      </c>
      <c r="I31" s="14"/>
      <c r="J31" s="14" t="s">
        <v>146</v>
      </c>
      <c r="K31" s="19"/>
      <c r="L31" s="19"/>
      <c r="M31" s="19"/>
      <c r="N31" s="19"/>
      <c r="O31" s="19"/>
    </row>
    <row r="32" spans="1:15" ht="15" customHeight="1" hidden="1" thickBot="1">
      <c r="A32" s="6">
        <v>21</v>
      </c>
      <c r="B32" s="7" t="s">
        <v>7</v>
      </c>
      <c r="C32" s="7"/>
      <c r="D32" s="14">
        <v>40000</v>
      </c>
      <c r="E32" s="14"/>
      <c r="F32" s="37"/>
      <c r="G32" s="14"/>
      <c r="H32" s="14"/>
      <c r="I32" s="14"/>
      <c r="J32" s="14"/>
      <c r="K32" s="20"/>
      <c r="L32" s="20"/>
      <c r="M32" s="20"/>
      <c r="N32" s="20"/>
      <c r="O32" s="20"/>
    </row>
    <row r="33" spans="1:15" ht="15" customHeight="1" hidden="1" thickBot="1">
      <c r="A33" s="6"/>
      <c r="B33" s="7"/>
      <c r="C33" s="7"/>
      <c r="D33" s="14"/>
      <c r="E33" s="14"/>
      <c r="F33" s="37"/>
      <c r="G33" s="14"/>
      <c r="H33" s="14"/>
      <c r="I33" s="14"/>
      <c r="J33" s="14"/>
      <c r="K33" s="20"/>
      <c r="L33" s="20"/>
      <c r="M33" s="20"/>
      <c r="N33" s="20"/>
      <c r="O33" s="20"/>
    </row>
    <row r="34" spans="1:15" ht="33" customHeight="1" thickBot="1">
      <c r="A34" s="6">
        <v>13</v>
      </c>
      <c r="B34" s="7" t="s">
        <v>109</v>
      </c>
      <c r="C34" s="7"/>
      <c r="D34" s="14">
        <v>30000</v>
      </c>
      <c r="E34" s="14">
        <f>6650.65+1937.13</f>
        <v>8587.779999999999</v>
      </c>
      <c r="F34" s="37" t="s">
        <v>175</v>
      </c>
      <c r="G34" s="14"/>
      <c r="H34" s="14" t="s">
        <v>114</v>
      </c>
      <c r="I34" s="14"/>
      <c r="J34" s="14" t="s">
        <v>146</v>
      </c>
      <c r="K34" s="20"/>
      <c r="L34" s="20"/>
      <c r="M34" s="20"/>
      <c r="N34" s="20"/>
      <c r="O34" s="20"/>
    </row>
    <row r="35" spans="1:15" ht="78" customHeight="1" thickBot="1">
      <c r="A35" s="6">
        <v>14</v>
      </c>
      <c r="B35" s="7" t="s">
        <v>156</v>
      </c>
      <c r="C35" s="7"/>
      <c r="D35" s="14">
        <v>19000</v>
      </c>
      <c r="E35" s="14">
        <f>14332.37+4.07+299.9+4.07+5+56+4.07</f>
        <v>14705.48</v>
      </c>
      <c r="F35" s="37" t="s">
        <v>190</v>
      </c>
      <c r="G35" s="14"/>
      <c r="H35" s="14" t="s">
        <v>114</v>
      </c>
      <c r="I35" s="14"/>
      <c r="J35" s="14" t="s">
        <v>147</v>
      </c>
      <c r="K35" s="20"/>
      <c r="L35" s="20"/>
      <c r="M35" s="20"/>
      <c r="N35" s="20"/>
      <c r="O35" s="20"/>
    </row>
    <row r="36" spans="1:15" ht="38.25" customHeight="1" thickBot="1">
      <c r="A36" s="6">
        <v>15</v>
      </c>
      <c r="B36" s="7" t="s">
        <v>116</v>
      </c>
      <c r="C36" s="7"/>
      <c r="D36" s="14">
        <v>50000</v>
      </c>
      <c r="E36" s="14">
        <f>6778.5+1062.5+884+34+28</f>
        <v>8787</v>
      </c>
      <c r="F36" s="37" t="s">
        <v>167</v>
      </c>
      <c r="G36" s="14"/>
      <c r="H36" s="14" t="s">
        <v>114</v>
      </c>
      <c r="I36" s="14"/>
      <c r="J36" s="14" t="s">
        <v>147</v>
      </c>
      <c r="K36" s="20"/>
      <c r="L36" s="20"/>
      <c r="M36" s="20"/>
      <c r="N36" s="20"/>
      <c r="O36" s="20"/>
    </row>
    <row r="37" spans="1:15" ht="30" customHeight="1" hidden="1" thickBot="1">
      <c r="A37" s="6">
        <v>23</v>
      </c>
      <c r="B37" s="4" t="s">
        <v>10</v>
      </c>
      <c r="C37" s="4"/>
      <c r="D37" s="15">
        <v>50000</v>
      </c>
      <c r="E37" s="15"/>
      <c r="F37" s="38"/>
      <c r="G37" s="15"/>
      <c r="H37" s="15"/>
      <c r="I37" s="15"/>
      <c r="J37" s="15"/>
      <c r="K37" s="19"/>
      <c r="L37" s="19"/>
      <c r="M37" s="19"/>
      <c r="N37" s="19"/>
      <c r="O37" s="19"/>
    </row>
    <row r="38" spans="1:15" ht="15" customHeight="1" hidden="1" thickBot="1">
      <c r="A38" s="6">
        <v>24</v>
      </c>
      <c r="B38" s="7" t="s">
        <v>9</v>
      </c>
      <c r="C38" s="7"/>
      <c r="D38" s="14">
        <v>30000</v>
      </c>
      <c r="E38" s="14"/>
      <c r="F38" s="37"/>
      <c r="G38" s="14"/>
      <c r="H38" s="14"/>
      <c r="I38" s="14"/>
      <c r="J38" s="14"/>
      <c r="K38" s="20"/>
      <c r="L38" s="20"/>
      <c r="M38" s="20"/>
      <c r="N38" s="20"/>
      <c r="O38" s="20"/>
    </row>
    <row r="39" spans="1:15" ht="15" customHeight="1" hidden="1" thickBot="1">
      <c r="A39" s="6">
        <v>25</v>
      </c>
      <c r="B39" s="7" t="s">
        <v>8</v>
      </c>
      <c r="C39" s="7"/>
      <c r="D39" s="14">
        <v>20000</v>
      </c>
      <c r="E39" s="14"/>
      <c r="F39" s="37"/>
      <c r="G39" s="14"/>
      <c r="H39" s="14"/>
      <c r="I39" s="14"/>
      <c r="J39" s="14"/>
      <c r="K39" s="20"/>
      <c r="L39" s="20"/>
      <c r="M39" s="20"/>
      <c r="N39" s="20"/>
      <c r="O39" s="20"/>
    </row>
    <row r="40" spans="1:15" ht="126.75" customHeight="1" thickBot="1">
      <c r="A40" s="6">
        <v>16</v>
      </c>
      <c r="B40" s="7" t="s">
        <v>118</v>
      </c>
      <c r="C40" s="4"/>
      <c r="D40" s="14">
        <v>90000</v>
      </c>
      <c r="E40" s="14">
        <f>219431.91+1560+3750+1372.24+912.5+3150+1897.5+1060+2422.5+1494.38+625+600+2312.5+1500+8918.75</f>
        <v>251007.28</v>
      </c>
      <c r="F40" s="37" t="s">
        <v>196</v>
      </c>
      <c r="G40" s="14"/>
      <c r="H40" s="14" t="s">
        <v>114</v>
      </c>
      <c r="I40" s="14"/>
      <c r="J40" s="14" t="s">
        <v>146</v>
      </c>
      <c r="K40" s="19"/>
      <c r="L40" s="19"/>
      <c r="M40" s="19"/>
      <c r="N40" s="19"/>
      <c r="O40" s="19"/>
    </row>
    <row r="41" spans="1:15" ht="30" customHeight="1" hidden="1" thickBot="1">
      <c r="A41" s="6"/>
      <c r="B41" s="7"/>
      <c r="C41" s="4"/>
      <c r="D41" s="14"/>
      <c r="E41" s="14"/>
      <c r="F41" s="37"/>
      <c r="G41" s="14"/>
      <c r="H41" s="15"/>
      <c r="I41" s="15"/>
      <c r="J41" s="15"/>
      <c r="K41" s="19"/>
      <c r="L41" s="19"/>
      <c r="M41" s="19"/>
      <c r="N41" s="19"/>
      <c r="O41" s="19"/>
    </row>
    <row r="42" spans="1:15" ht="15" customHeight="1" hidden="1" thickBot="1">
      <c r="A42" s="6"/>
      <c r="B42" s="7"/>
      <c r="C42" s="4"/>
      <c r="D42" s="14"/>
      <c r="E42" s="14"/>
      <c r="F42" s="37"/>
      <c r="G42" s="14"/>
      <c r="H42" s="15"/>
      <c r="I42" s="15"/>
      <c r="J42" s="15"/>
      <c r="K42" s="19"/>
      <c r="L42" s="19"/>
      <c r="M42" s="19"/>
      <c r="N42" s="19"/>
      <c r="O42" s="19"/>
    </row>
    <row r="43" spans="1:15" ht="48.75" customHeight="1" thickBot="1">
      <c r="A43" s="6">
        <v>17</v>
      </c>
      <c r="B43" s="7" t="s">
        <v>119</v>
      </c>
      <c r="C43" s="7"/>
      <c r="D43" s="14">
        <v>3500</v>
      </c>
      <c r="E43" s="14">
        <f>2708+160+160+160+160</f>
        <v>3348</v>
      </c>
      <c r="F43" s="37" t="s">
        <v>169</v>
      </c>
      <c r="G43" s="14"/>
      <c r="H43" s="14" t="s">
        <v>114</v>
      </c>
      <c r="I43" s="14"/>
      <c r="J43" s="14" t="s">
        <v>146</v>
      </c>
      <c r="K43" s="20"/>
      <c r="L43" s="20"/>
      <c r="M43" s="20"/>
      <c r="N43" s="20"/>
      <c r="O43" s="20"/>
    </row>
    <row r="44" spans="1:15" ht="45.75" customHeight="1" thickBot="1">
      <c r="A44" s="6">
        <v>18</v>
      </c>
      <c r="B44" s="7" t="s">
        <v>158</v>
      </c>
      <c r="C44" s="7"/>
      <c r="D44" s="14">
        <v>37000</v>
      </c>
      <c r="E44" s="14">
        <f>30730.76+5350.15+1226.4+10013.48+3382.4</f>
        <v>50703.189999999995</v>
      </c>
      <c r="F44" s="37" t="s">
        <v>178</v>
      </c>
      <c r="G44" s="14"/>
      <c r="H44" s="14" t="s">
        <v>114</v>
      </c>
      <c r="I44" s="14"/>
      <c r="J44" s="14" t="s">
        <v>145</v>
      </c>
      <c r="K44" s="20"/>
      <c r="L44" s="20"/>
      <c r="M44" s="20"/>
      <c r="N44" s="20"/>
      <c r="O44" s="20"/>
    </row>
    <row r="45" spans="1:15" ht="48.75" customHeight="1" thickBot="1">
      <c r="A45" s="6">
        <v>19</v>
      </c>
      <c r="B45" s="7" t="s">
        <v>120</v>
      </c>
      <c r="C45" s="7"/>
      <c r="D45" s="14">
        <v>21000</v>
      </c>
      <c r="E45" s="14">
        <f>14413.36+1951.08+2849.57+2849.57</f>
        <v>22063.58</v>
      </c>
      <c r="F45" s="37" t="s">
        <v>174</v>
      </c>
      <c r="G45" s="14"/>
      <c r="H45" s="14" t="s">
        <v>114</v>
      </c>
      <c r="I45" s="14"/>
      <c r="J45" s="14" t="s">
        <v>145</v>
      </c>
      <c r="K45" s="20"/>
      <c r="L45" s="20"/>
      <c r="M45" s="20"/>
      <c r="N45" s="20"/>
      <c r="O45" s="20"/>
    </row>
    <row r="46" spans="1:15" ht="37.5" customHeight="1" thickBot="1">
      <c r="A46" s="6">
        <v>20</v>
      </c>
      <c r="B46" s="7" t="s">
        <v>121</v>
      </c>
      <c r="C46" s="7"/>
      <c r="D46" s="14">
        <v>10000</v>
      </c>
      <c r="E46" s="14">
        <f>6669.38+1226.89+1225.4</f>
        <v>9121.67</v>
      </c>
      <c r="F46" s="37" t="s">
        <v>181</v>
      </c>
      <c r="G46" s="14"/>
      <c r="H46" s="14" t="s">
        <v>114</v>
      </c>
      <c r="I46" s="15"/>
      <c r="J46" s="14" t="s">
        <v>145</v>
      </c>
      <c r="K46" s="20"/>
      <c r="L46" s="20"/>
      <c r="M46" s="20"/>
      <c r="N46" s="20"/>
      <c r="O46" s="20"/>
    </row>
    <row r="47" spans="1:15" ht="42.75" customHeight="1" thickBot="1">
      <c r="A47" s="6">
        <v>21</v>
      </c>
      <c r="B47" s="7" t="s">
        <v>122</v>
      </c>
      <c r="C47" s="7"/>
      <c r="D47" s="14">
        <v>2000</v>
      </c>
      <c r="E47" s="14">
        <f>3926+350</f>
        <v>4276</v>
      </c>
      <c r="F47" s="37" t="s">
        <v>172</v>
      </c>
      <c r="G47" s="14"/>
      <c r="H47" s="14" t="s">
        <v>114</v>
      </c>
      <c r="I47" s="14"/>
      <c r="J47" s="14" t="s">
        <v>145</v>
      </c>
      <c r="K47" s="20"/>
      <c r="L47" s="20"/>
      <c r="M47" s="20"/>
      <c r="N47" s="20"/>
      <c r="O47" s="20"/>
    </row>
    <row r="48" spans="1:15" ht="60" customHeight="1" thickBot="1">
      <c r="A48" s="6">
        <v>22</v>
      </c>
      <c r="B48" s="7" t="s">
        <v>155</v>
      </c>
      <c r="C48" s="7"/>
      <c r="D48" s="14">
        <v>25000</v>
      </c>
      <c r="E48" s="14">
        <f>14463.74+1645+656.25+656.25+1645+1788.75+656.25+1306.5+656.25+34.38</f>
        <v>23508.37</v>
      </c>
      <c r="F48" s="37" t="s">
        <v>173</v>
      </c>
      <c r="G48" s="14"/>
      <c r="H48" s="14" t="s">
        <v>114</v>
      </c>
      <c r="I48" s="14"/>
      <c r="J48" s="14" t="s">
        <v>145</v>
      </c>
      <c r="K48" s="20"/>
      <c r="L48" s="20"/>
      <c r="M48" s="20"/>
      <c r="N48" s="20"/>
      <c r="O48" s="20"/>
    </row>
    <row r="49" spans="1:15" ht="38.25" customHeight="1" thickBot="1">
      <c r="A49" s="6">
        <v>23</v>
      </c>
      <c r="B49" s="7" t="s">
        <v>123</v>
      </c>
      <c r="C49" s="7"/>
      <c r="D49" s="14">
        <v>25000</v>
      </c>
      <c r="E49" s="14">
        <f>14952.5+200+200</f>
        <v>15352.5</v>
      </c>
      <c r="F49" s="37" t="s">
        <v>166</v>
      </c>
      <c r="G49" s="14"/>
      <c r="H49" s="14" t="s">
        <v>114</v>
      </c>
      <c r="I49" s="14"/>
      <c r="J49" s="14" t="s">
        <v>145</v>
      </c>
      <c r="K49" s="20"/>
      <c r="L49" s="20"/>
      <c r="M49" s="20"/>
      <c r="N49" s="20"/>
      <c r="O49" s="20"/>
    </row>
    <row r="50" spans="1:15" ht="35.25" customHeight="1" thickBot="1">
      <c r="A50" s="6">
        <v>24</v>
      </c>
      <c r="B50" s="7" t="s">
        <v>124</v>
      </c>
      <c r="C50" s="7"/>
      <c r="D50" s="14">
        <v>30000</v>
      </c>
      <c r="E50" s="14">
        <f>31837.68+937.5</f>
        <v>32775.18</v>
      </c>
      <c r="F50" s="37" t="s">
        <v>170</v>
      </c>
      <c r="G50" s="14"/>
      <c r="H50" s="14" t="s">
        <v>114</v>
      </c>
      <c r="I50" s="14"/>
      <c r="J50" s="14" t="s">
        <v>145</v>
      </c>
      <c r="K50" s="20"/>
      <c r="L50" s="20"/>
      <c r="M50" s="20"/>
      <c r="N50" s="20"/>
      <c r="O50" s="20"/>
    </row>
    <row r="51" spans="1:15" ht="15.75" customHeight="1" hidden="1" thickBot="1">
      <c r="A51" s="6">
        <v>30</v>
      </c>
      <c r="B51" s="7" t="s">
        <v>88</v>
      </c>
      <c r="C51" s="7"/>
      <c r="D51" s="14"/>
      <c r="E51" s="14"/>
      <c r="F51" s="37"/>
      <c r="G51" s="14"/>
      <c r="H51" s="14"/>
      <c r="I51" s="14"/>
      <c r="J51" s="14"/>
      <c r="K51" s="20"/>
      <c r="L51" s="20"/>
      <c r="M51" s="20"/>
      <c r="N51" s="20"/>
      <c r="O51" s="20"/>
    </row>
    <row r="52" spans="1:15" ht="87.75" customHeight="1" thickBot="1">
      <c r="A52" s="6">
        <v>25</v>
      </c>
      <c r="B52" s="7" t="s">
        <v>125</v>
      </c>
      <c r="C52" s="4"/>
      <c r="D52" s="14">
        <v>25000</v>
      </c>
      <c r="E52" s="14">
        <f>14897.18+375+760.11+760.11+375+312.5+375</f>
        <v>17854.9</v>
      </c>
      <c r="F52" s="37" t="s">
        <v>193</v>
      </c>
      <c r="G52" s="14"/>
      <c r="H52" s="14" t="s">
        <v>143</v>
      </c>
      <c r="I52" s="14"/>
      <c r="J52" s="14" t="s">
        <v>145</v>
      </c>
      <c r="K52" s="19"/>
      <c r="L52" s="19"/>
      <c r="M52" s="19"/>
      <c r="N52" s="19"/>
      <c r="O52" s="19"/>
    </row>
    <row r="53" spans="1:15" ht="47.25" customHeight="1" thickBot="1">
      <c r="A53" s="6">
        <v>26</v>
      </c>
      <c r="B53" s="7" t="s">
        <v>126</v>
      </c>
      <c r="C53" s="7"/>
      <c r="D53" s="14">
        <v>9000</v>
      </c>
      <c r="E53" s="14">
        <f>2650+400+400+150+400</f>
        <v>4000</v>
      </c>
      <c r="F53" s="37" t="s">
        <v>162</v>
      </c>
      <c r="G53" s="14"/>
      <c r="H53" s="14" t="s">
        <v>143</v>
      </c>
      <c r="I53" s="14"/>
      <c r="J53" s="14" t="s">
        <v>146</v>
      </c>
      <c r="K53" s="20"/>
      <c r="L53" s="20"/>
      <c r="M53" s="20"/>
      <c r="N53" s="20"/>
      <c r="O53" s="20"/>
    </row>
    <row r="54" spans="1:15" ht="48.75" customHeight="1" thickBot="1">
      <c r="A54" s="6">
        <v>27</v>
      </c>
      <c r="B54" s="7" t="s">
        <v>127</v>
      </c>
      <c r="C54" s="7"/>
      <c r="D54" s="14">
        <v>20000</v>
      </c>
      <c r="E54" s="14">
        <f>4237.92+125+125</f>
        <v>4487.92</v>
      </c>
      <c r="F54" s="37" t="s">
        <v>177</v>
      </c>
      <c r="G54" s="14"/>
      <c r="H54" s="14" t="s">
        <v>143</v>
      </c>
      <c r="I54" s="14"/>
      <c r="J54" s="14" t="s">
        <v>146</v>
      </c>
      <c r="K54" s="20"/>
      <c r="L54" s="20"/>
      <c r="M54" s="20"/>
      <c r="N54" s="20"/>
      <c r="O54" s="20"/>
    </row>
    <row r="55" spans="1:15" ht="37.5" customHeight="1" hidden="1" thickBot="1">
      <c r="A55" s="6"/>
      <c r="B55" s="7"/>
      <c r="C55" s="7"/>
      <c r="D55" s="14"/>
      <c r="E55" s="14"/>
      <c r="F55" s="37"/>
      <c r="G55" s="14"/>
      <c r="H55" s="14"/>
      <c r="I55" s="14"/>
      <c r="J55" s="14"/>
      <c r="K55" s="20"/>
      <c r="L55" s="20"/>
      <c r="M55" s="20"/>
      <c r="N55" s="20"/>
      <c r="O55" s="20"/>
    </row>
    <row r="56" spans="1:15" ht="2.25" customHeight="1" hidden="1" thickBot="1">
      <c r="A56" s="6"/>
      <c r="B56" s="7"/>
      <c r="C56" s="7"/>
      <c r="D56" s="14"/>
      <c r="E56" s="14"/>
      <c r="F56" s="37"/>
      <c r="G56" s="14"/>
      <c r="H56" s="14"/>
      <c r="I56" s="14" t="s">
        <v>89</v>
      </c>
      <c r="J56" s="14"/>
      <c r="K56" s="20" t="s">
        <v>90</v>
      </c>
      <c r="L56" s="20"/>
      <c r="M56" s="20"/>
      <c r="N56" s="20"/>
      <c r="O56" s="20"/>
    </row>
    <row r="57" spans="1:15" ht="57" customHeight="1" hidden="1" thickBot="1">
      <c r="A57" s="6"/>
      <c r="B57" s="7"/>
      <c r="C57" s="4"/>
      <c r="D57" s="14"/>
      <c r="E57" s="14"/>
      <c r="F57" s="37"/>
      <c r="G57" s="14"/>
      <c r="H57" s="14"/>
      <c r="I57" s="14"/>
      <c r="J57" s="14"/>
      <c r="K57" s="19"/>
      <c r="L57" s="19"/>
      <c r="M57" s="19"/>
      <c r="N57" s="19"/>
      <c r="O57" s="19"/>
    </row>
    <row r="58" spans="1:15" ht="48" customHeight="1" hidden="1" thickBot="1">
      <c r="A58" s="6">
        <v>28</v>
      </c>
      <c r="B58" s="8"/>
      <c r="C58" s="8"/>
      <c r="D58" s="14"/>
      <c r="E58" s="14"/>
      <c r="F58" s="37"/>
      <c r="G58" s="14"/>
      <c r="H58" s="14"/>
      <c r="I58" s="14"/>
      <c r="J58" s="14"/>
      <c r="K58" s="20"/>
      <c r="L58" s="20"/>
      <c r="M58" s="20"/>
      <c r="N58" s="20"/>
      <c r="O58" s="20"/>
    </row>
    <row r="59" spans="1:15" ht="31.5" customHeight="1" thickBot="1">
      <c r="A59" s="6">
        <v>29</v>
      </c>
      <c r="B59" s="8" t="s">
        <v>117</v>
      </c>
      <c r="C59" s="8"/>
      <c r="D59" s="14">
        <v>6000</v>
      </c>
      <c r="E59" s="14">
        <f>3687.86+580.99+2905.34+580.97+2910+2910+1219.52+2896.04+580.97</f>
        <v>18271.690000000002</v>
      </c>
      <c r="F59" s="37" t="s">
        <v>179</v>
      </c>
      <c r="G59" s="14"/>
      <c r="H59" s="14" t="s">
        <v>114</v>
      </c>
      <c r="I59" s="14"/>
      <c r="J59" s="14" t="s">
        <v>145</v>
      </c>
      <c r="K59" s="20"/>
      <c r="L59" s="20"/>
      <c r="M59" s="20"/>
      <c r="N59" s="20"/>
      <c r="O59" s="20"/>
    </row>
    <row r="60" spans="1:15" ht="36" customHeight="1" thickBot="1">
      <c r="A60" s="6">
        <v>30</v>
      </c>
      <c r="B60" s="8" t="s">
        <v>128</v>
      </c>
      <c r="C60" s="8"/>
      <c r="D60" s="14">
        <v>1500</v>
      </c>
      <c r="E60" s="14">
        <v>1200</v>
      </c>
      <c r="F60" s="37" t="s">
        <v>159</v>
      </c>
      <c r="G60" s="14"/>
      <c r="H60" s="14" t="s">
        <v>114</v>
      </c>
      <c r="I60" s="14"/>
      <c r="J60" s="14" t="s">
        <v>146</v>
      </c>
      <c r="K60" s="20"/>
      <c r="L60" s="20"/>
      <c r="M60" s="20"/>
      <c r="N60" s="20"/>
      <c r="O60" s="20"/>
    </row>
    <row r="61" spans="1:15" ht="16.5" hidden="1" thickBot="1">
      <c r="A61" s="6">
        <v>38</v>
      </c>
      <c r="B61" s="8" t="s">
        <v>44</v>
      </c>
      <c r="C61" s="8"/>
      <c r="D61" s="14">
        <v>10000</v>
      </c>
      <c r="E61" s="14"/>
      <c r="F61" s="14"/>
      <c r="G61" s="14"/>
      <c r="H61" s="14"/>
      <c r="I61" s="14"/>
      <c r="J61" s="14"/>
      <c r="K61" s="20"/>
      <c r="L61" s="20"/>
      <c r="M61" s="20"/>
      <c r="N61" s="20"/>
      <c r="O61" s="20"/>
    </row>
    <row r="62" spans="1:15" ht="16.5" hidden="1" thickBot="1">
      <c r="A62" s="6">
        <v>39</v>
      </c>
      <c r="B62" s="8" t="s">
        <v>45</v>
      </c>
      <c r="C62" s="8"/>
      <c r="D62" s="14">
        <v>5000</v>
      </c>
      <c r="E62" s="14"/>
      <c r="F62" s="14"/>
      <c r="G62" s="14"/>
      <c r="H62" s="14"/>
      <c r="I62" s="14"/>
      <c r="J62" s="14"/>
      <c r="K62" s="20"/>
      <c r="L62" s="20"/>
      <c r="M62" s="20"/>
      <c r="N62" s="20"/>
      <c r="O62" s="20"/>
    </row>
    <row r="63" spans="1:15" ht="83.25" customHeight="1" thickBot="1">
      <c r="A63" s="6">
        <v>31</v>
      </c>
      <c r="B63" s="8" t="s">
        <v>129</v>
      </c>
      <c r="C63" s="8"/>
      <c r="D63" s="14">
        <v>70000</v>
      </c>
      <c r="E63" s="14">
        <f>24512.3+140.9+369.09+400+64.99+255.8+139.98+1115.61+229+250+300+147.71+198+150+168.84+481.75+121.9+75+60.5+79.5+18.6+250+198.34+119+71.5+139+194.24+220+164.79+332.5+439.82+186+117.2+171.5+159+76.9+247.32+139.8+76+234+192.92+194.58+223.3+105+100.88+69+5600.02+51+166.34+11+295.1+399.97</f>
        <v>40225.49</v>
      </c>
      <c r="F63" s="37" t="s">
        <v>187</v>
      </c>
      <c r="G63" s="14"/>
      <c r="H63" s="14" t="s">
        <v>114</v>
      </c>
      <c r="I63" s="14"/>
      <c r="J63" s="14" t="s">
        <v>146</v>
      </c>
      <c r="K63" s="20"/>
      <c r="L63" s="20"/>
      <c r="M63" s="20"/>
      <c r="N63" s="20"/>
      <c r="O63" s="20"/>
    </row>
    <row r="64" spans="1:15" ht="47.25" customHeight="1" thickBot="1">
      <c r="A64" s="6">
        <v>32</v>
      </c>
      <c r="B64" s="8" t="s">
        <v>130</v>
      </c>
      <c r="C64" s="8"/>
      <c r="D64" s="14">
        <v>15000</v>
      </c>
      <c r="E64" s="14">
        <v>9522.97</v>
      </c>
      <c r="F64" s="37" t="s">
        <v>161</v>
      </c>
      <c r="G64" s="14"/>
      <c r="H64" s="14" t="s">
        <v>114</v>
      </c>
      <c r="I64" s="14"/>
      <c r="J64" s="14" t="s">
        <v>145</v>
      </c>
      <c r="K64" s="20"/>
      <c r="L64" s="20"/>
      <c r="M64" s="20"/>
      <c r="N64" s="20"/>
      <c r="O64" s="20"/>
    </row>
    <row r="65" spans="1:15" ht="16.5" hidden="1" thickBot="1">
      <c r="A65" s="6"/>
      <c r="B65" s="8"/>
      <c r="C65" s="8"/>
      <c r="D65" s="14"/>
      <c r="E65" s="14"/>
      <c r="F65" s="37"/>
      <c r="G65" s="14"/>
      <c r="H65" s="14"/>
      <c r="I65" s="14"/>
      <c r="J65" s="14"/>
      <c r="K65" s="20"/>
      <c r="L65" s="20"/>
      <c r="M65" s="20"/>
      <c r="N65" s="20"/>
      <c r="O65" s="20"/>
    </row>
    <row r="66" spans="1:15" ht="5.25" customHeight="1" hidden="1" thickBot="1">
      <c r="A66" s="6">
        <v>41</v>
      </c>
      <c r="B66" s="8"/>
      <c r="C66" s="8"/>
      <c r="D66" s="14"/>
      <c r="E66" s="14"/>
      <c r="F66" s="37"/>
      <c r="G66" s="14"/>
      <c r="H66" s="14"/>
      <c r="I66" s="14"/>
      <c r="J66" s="14"/>
      <c r="K66" s="20"/>
      <c r="L66" s="20"/>
      <c r="M66" s="20"/>
      <c r="N66" s="20"/>
      <c r="O66" s="20"/>
    </row>
    <row r="67" spans="1:15" ht="33" customHeight="1" thickBot="1">
      <c r="A67" s="6">
        <v>33</v>
      </c>
      <c r="B67" s="8" t="s">
        <v>131</v>
      </c>
      <c r="C67" s="8"/>
      <c r="D67" s="14">
        <v>1000</v>
      </c>
      <c r="E67" s="14">
        <v>192.4</v>
      </c>
      <c r="F67" s="37" t="s">
        <v>157</v>
      </c>
      <c r="G67" s="14"/>
      <c r="H67" s="14" t="s">
        <v>114</v>
      </c>
      <c r="I67" s="14"/>
      <c r="J67" s="14" t="s">
        <v>148</v>
      </c>
      <c r="K67" s="20"/>
      <c r="L67" s="20"/>
      <c r="M67" s="20"/>
      <c r="N67" s="20"/>
      <c r="O67" s="20"/>
    </row>
    <row r="68" spans="1:15" ht="45" customHeight="1" thickBot="1">
      <c r="A68" s="6">
        <v>34</v>
      </c>
      <c r="B68" s="8" t="s">
        <v>132</v>
      </c>
      <c r="C68" s="8"/>
      <c r="D68" s="14">
        <v>5000</v>
      </c>
      <c r="E68" s="14">
        <f>3102.58+240+997+120+407.98+686.02+2351+2087.99</f>
        <v>9992.57</v>
      </c>
      <c r="F68" s="37" t="s">
        <v>180</v>
      </c>
      <c r="G68" s="14"/>
      <c r="H68" s="14" t="s">
        <v>114</v>
      </c>
      <c r="I68" s="14"/>
      <c r="J68" s="14" t="s">
        <v>146</v>
      </c>
      <c r="K68" s="20"/>
      <c r="L68" s="20"/>
      <c r="M68" s="20"/>
      <c r="N68" s="20"/>
      <c r="O68" s="20"/>
    </row>
    <row r="69" spans="1:15" ht="50.25" customHeight="1" thickBot="1">
      <c r="A69" s="6">
        <v>35</v>
      </c>
      <c r="B69" s="8" t="s">
        <v>133</v>
      </c>
      <c r="C69" s="5"/>
      <c r="D69" s="14">
        <v>8000</v>
      </c>
      <c r="E69" s="14">
        <f>55475.5+54956.25+11197.5+3625+11498.75</f>
        <v>136753</v>
      </c>
      <c r="F69" s="37" t="s">
        <v>186</v>
      </c>
      <c r="G69" s="14"/>
      <c r="H69" s="14" t="s">
        <v>114</v>
      </c>
      <c r="I69" s="14"/>
      <c r="J69" s="14" t="s">
        <v>146</v>
      </c>
      <c r="K69" s="19"/>
      <c r="L69" s="19"/>
      <c r="M69" s="19"/>
      <c r="N69" s="19"/>
      <c r="O69" s="19"/>
    </row>
    <row r="70" spans="1:15" ht="30" customHeight="1" hidden="1" thickBot="1">
      <c r="A70" s="6"/>
      <c r="B70" s="8"/>
      <c r="C70" s="5"/>
      <c r="D70" s="14"/>
      <c r="E70" s="14"/>
      <c r="F70" s="37"/>
      <c r="G70" s="14"/>
      <c r="H70" s="14"/>
      <c r="I70" s="14"/>
      <c r="J70" s="14"/>
      <c r="K70" s="19"/>
      <c r="L70" s="19"/>
      <c r="M70" s="19"/>
      <c r="N70" s="19"/>
      <c r="O70" s="19"/>
    </row>
    <row r="71" spans="1:15" ht="93" customHeight="1" hidden="1" thickBot="1">
      <c r="A71" s="6"/>
      <c r="B71" s="8"/>
      <c r="C71" s="8"/>
      <c r="D71" s="14"/>
      <c r="E71" s="14"/>
      <c r="F71" s="37"/>
      <c r="G71" s="14"/>
      <c r="H71" s="14"/>
      <c r="I71" s="14"/>
      <c r="J71" s="14"/>
      <c r="K71" s="20"/>
      <c r="L71" s="20"/>
      <c r="M71" s="20"/>
      <c r="N71" s="20"/>
      <c r="O71" s="20"/>
    </row>
    <row r="72" spans="1:15" ht="0.75" customHeight="1" hidden="1" thickBot="1">
      <c r="A72" s="6"/>
      <c r="B72" s="8"/>
      <c r="C72" s="8"/>
      <c r="D72" s="14"/>
      <c r="E72" s="14"/>
      <c r="F72" s="37"/>
      <c r="G72" s="14"/>
      <c r="H72" s="14"/>
      <c r="I72" s="14"/>
      <c r="J72" s="14"/>
      <c r="K72" s="20"/>
      <c r="L72" s="20"/>
      <c r="M72" s="20"/>
      <c r="N72" s="20"/>
      <c r="O72" s="20"/>
    </row>
    <row r="73" spans="1:15" ht="0.75" customHeight="1" hidden="1" thickBot="1">
      <c r="A73" s="6"/>
      <c r="B73" s="8"/>
      <c r="C73" s="8"/>
      <c r="D73" s="14"/>
      <c r="E73" s="14"/>
      <c r="F73" s="37"/>
      <c r="G73" s="14"/>
      <c r="H73" s="14"/>
      <c r="I73" s="14"/>
      <c r="J73" s="14"/>
      <c r="K73" s="20"/>
      <c r="L73" s="20"/>
      <c r="M73" s="20"/>
      <c r="N73" s="20"/>
      <c r="O73" s="20"/>
    </row>
    <row r="74" spans="1:15" ht="88.5" customHeight="1" hidden="1" thickBot="1">
      <c r="A74" s="6"/>
      <c r="B74" s="8"/>
      <c r="C74" s="8"/>
      <c r="D74" s="14"/>
      <c r="E74" s="14"/>
      <c r="F74" s="37"/>
      <c r="G74" s="14"/>
      <c r="H74" s="14"/>
      <c r="I74" s="14"/>
      <c r="J74" s="14"/>
      <c r="K74" s="20"/>
      <c r="L74" s="20"/>
      <c r="M74" s="20"/>
      <c r="N74" s="20"/>
      <c r="O74" s="20"/>
    </row>
    <row r="75" spans="1:15" ht="13.5" customHeight="1" hidden="1" thickBot="1">
      <c r="A75" s="6"/>
      <c r="B75" s="5"/>
      <c r="C75" s="8"/>
      <c r="D75" s="15"/>
      <c r="E75" s="15"/>
      <c r="F75" s="38"/>
      <c r="G75" s="15"/>
      <c r="H75" s="14"/>
      <c r="I75" s="14"/>
      <c r="J75" s="14"/>
      <c r="K75" s="20"/>
      <c r="L75" s="20"/>
      <c r="M75" s="20"/>
      <c r="N75" s="20"/>
      <c r="O75" s="20"/>
    </row>
    <row r="76" spans="1:15" ht="129.75" customHeight="1" hidden="1" thickBot="1">
      <c r="A76" s="6">
        <v>50</v>
      </c>
      <c r="B76" s="8"/>
      <c r="C76" s="8"/>
      <c r="D76" s="14"/>
      <c r="E76" s="14"/>
      <c r="F76" s="37"/>
      <c r="G76" s="14"/>
      <c r="H76" s="14"/>
      <c r="I76" s="14"/>
      <c r="J76" s="14"/>
      <c r="K76" s="20"/>
      <c r="L76" s="20"/>
      <c r="M76" s="20"/>
      <c r="N76" s="20"/>
      <c r="O76" s="20"/>
    </row>
    <row r="77" spans="1:15" ht="129.75" customHeight="1" hidden="1" thickBot="1">
      <c r="A77" s="6">
        <v>51</v>
      </c>
      <c r="B77" s="8"/>
      <c r="C77" s="8"/>
      <c r="D77" s="14"/>
      <c r="E77" s="14"/>
      <c r="F77" s="37"/>
      <c r="G77" s="14"/>
      <c r="H77" s="14"/>
      <c r="I77" s="14"/>
      <c r="J77" s="14"/>
      <c r="K77" s="20"/>
      <c r="L77" s="20"/>
      <c r="M77" s="20"/>
      <c r="N77" s="20"/>
      <c r="O77" s="20"/>
    </row>
    <row r="78" spans="1:15" ht="16.5" hidden="1" thickBot="1">
      <c r="A78" s="6">
        <v>51</v>
      </c>
      <c r="B78" s="8" t="s">
        <v>1</v>
      </c>
      <c r="C78" s="8"/>
      <c r="D78" s="14">
        <v>10000</v>
      </c>
      <c r="E78" s="14"/>
      <c r="F78" s="37"/>
      <c r="G78" s="14"/>
      <c r="H78" s="14">
        <v>1942.08</v>
      </c>
      <c r="I78" s="14"/>
      <c r="J78" s="14"/>
      <c r="K78" s="20"/>
      <c r="L78" s="20"/>
      <c r="M78" s="20"/>
      <c r="N78" s="20"/>
      <c r="O78" s="20"/>
    </row>
    <row r="79" spans="1:15" ht="30" customHeight="1" hidden="1" thickBot="1">
      <c r="A79" s="6">
        <v>52</v>
      </c>
      <c r="B79" s="5"/>
      <c r="C79" s="5"/>
      <c r="D79" s="15"/>
      <c r="E79" s="15"/>
      <c r="F79" s="38"/>
      <c r="G79" s="15"/>
      <c r="H79" s="15"/>
      <c r="I79" s="15"/>
      <c r="J79" s="15"/>
      <c r="K79" s="19"/>
      <c r="L79" s="19"/>
      <c r="M79" s="19"/>
      <c r="N79" s="19"/>
      <c r="O79" s="19"/>
    </row>
    <row r="80" spans="1:15" ht="30" customHeight="1" hidden="1" thickBot="1">
      <c r="A80" s="6"/>
      <c r="B80" s="5"/>
      <c r="C80" s="5"/>
      <c r="D80" s="15"/>
      <c r="E80" s="15"/>
      <c r="F80" s="38"/>
      <c r="G80" s="15"/>
      <c r="H80" s="15"/>
      <c r="I80" s="15"/>
      <c r="J80" s="15"/>
      <c r="K80" s="19"/>
      <c r="L80" s="19"/>
      <c r="M80" s="19"/>
      <c r="N80" s="19"/>
      <c r="O80" s="19"/>
    </row>
    <row r="81" spans="1:15" ht="99.75" customHeight="1" hidden="1" thickBot="1">
      <c r="A81" s="6">
        <v>53</v>
      </c>
      <c r="B81" s="8"/>
      <c r="C81" s="8"/>
      <c r="D81" s="14"/>
      <c r="E81" s="14"/>
      <c r="F81" s="37"/>
      <c r="G81" s="14"/>
      <c r="H81" s="14"/>
      <c r="I81" s="14"/>
      <c r="J81" s="14"/>
      <c r="K81" s="20"/>
      <c r="L81" s="20"/>
      <c r="M81" s="20"/>
      <c r="N81" s="20"/>
      <c r="O81" s="20"/>
    </row>
    <row r="82" spans="1:15" ht="16.5" hidden="1" thickBot="1">
      <c r="A82" s="6">
        <v>54</v>
      </c>
      <c r="B82" s="8" t="s">
        <v>52</v>
      </c>
      <c r="C82" s="8"/>
      <c r="D82" s="14"/>
      <c r="E82" s="14"/>
      <c r="F82" s="37"/>
      <c r="G82" s="14"/>
      <c r="H82" s="14"/>
      <c r="I82" s="14"/>
      <c r="J82" s="14"/>
      <c r="K82" s="20"/>
      <c r="L82" s="20"/>
      <c r="M82" s="20"/>
      <c r="N82" s="20"/>
      <c r="O82" s="20"/>
    </row>
    <row r="83" spans="1:15" ht="180" customHeight="1" hidden="1" thickBot="1">
      <c r="A83" s="6">
        <v>55</v>
      </c>
      <c r="B83" s="8" t="s">
        <v>46</v>
      </c>
      <c r="C83" s="8"/>
      <c r="D83" s="14"/>
      <c r="E83" s="14"/>
      <c r="F83" s="37"/>
      <c r="G83" s="14"/>
      <c r="H83" s="14"/>
      <c r="I83" s="14"/>
      <c r="J83" s="14"/>
      <c r="K83" s="20"/>
      <c r="L83" s="20"/>
      <c r="M83" s="20"/>
      <c r="N83" s="20"/>
      <c r="O83" s="20"/>
    </row>
    <row r="84" spans="1:15" ht="16.5" hidden="1" thickBot="1">
      <c r="A84" s="6">
        <v>56</v>
      </c>
      <c r="B84" s="8" t="s">
        <v>53</v>
      </c>
      <c r="C84" s="8"/>
      <c r="D84" s="14"/>
      <c r="E84" s="14"/>
      <c r="F84" s="37"/>
      <c r="G84" s="14"/>
      <c r="H84" s="14"/>
      <c r="I84" s="14"/>
      <c r="J84" s="14"/>
      <c r="K84" s="20"/>
      <c r="L84" s="20"/>
      <c r="M84" s="20"/>
      <c r="N84" s="20"/>
      <c r="O84" s="20"/>
    </row>
    <row r="85" spans="1:15" ht="16.5" hidden="1" thickBot="1">
      <c r="A85" s="6">
        <v>57</v>
      </c>
      <c r="B85" s="8"/>
      <c r="C85" s="8"/>
      <c r="D85" s="14"/>
      <c r="E85" s="14"/>
      <c r="F85" s="37"/>
      <c r="G85" s="14"/>
      <c r="H85" s="14"/>
      <c r="I85" s="14"/>
      <c r="J85" s="14"/>
      <c r="K85" s="20"/>
      <c r="L85" s="20"/>
      <c r="M85" s="20"/>
      <c r="N85" s="20"/>
      <c r="O85" s="20"/>
    </row>
    <row r="86" spans="1:15" ht="16.5" hidden="1" thickBot="1">
      <c r="A86" s="6">
        <v>58</v>
      </c>
      <c r="B86" s="8"/>
      <c r="C86" s="8"/>
      <c r="D86" s="14"/>
      <c r="E86" s="14"/>
      <c r="F86" s="37"/>
      <c r="G86" s="14"/>
      <c r="H86" s="14"/>
      <c r="I86" s="14"/>
      <c r="J86" s="14"/>
      <c r="K86" s="20"/>
      <c r="L86" s="20"/>
      <c r="M86" s="20"/>
      <c r="N86" s="20"/>
      <c r="O86" s="20"/>
    </row>
    <row r="87" spans="1:15" ht="150" customHeight="1" hidden="1" thickBot="1">
      <c r="A87" s="6">
        <v>59</v>
      </c>
      <c r="B87" s="8"/>
      <c r="C87" s="8"/>
      <c r="D87" s="14"/>
      <c r="E87" s="14"/>
      <c r="F87" s="37"/>
      <c r="G87" s="14"/>
      <c r="H87" s="14"/>
      <c r="I87" s="14"/>
      <c r="J87" s="14"/>
      <c r="K87" s="20"/>
      <c r="L87" s="20"/>
      <c r="M87" s="20"/>
      <c r="N87" s="20"/>
      <c r="O87" s="20"/>
    </row>
    <row r="88" spans="1:15" ht="16.5" hidden="1" thickBot="1">
      <c r="A88" s="6">
        <v>60</v>
      </c>
      <c r="B88" s="8" t="s">
        <v>11</v>
      </c>
      <c r="C88" s="8"/>
      <c r="D88" s="14"/>
      <c r="E88" s="14"/>
      <c r="F88" s="37"/>
      <c r="G88" s="14"/>
      <c r="H88" s="14"/>
      <c r="I88" s="14"/>
      <c r="J88" s="14"/>
      <c r="K88" s="20"/>
      <c r="L88" s="20"/>
      <c r="M88" s="20"/>
      <c r="N88" s="20"/>
      <c r="O88" s="20"/>
    </row>
    <row r="89" spans="1:15" ht="16.5" hidden="1" thickBot="1">
      <c r="A89" s="6">
        <v>61</v>
      </c>
      <c r="B89" s="8" t="s">
        <v>54</v>
      </c>
      <c r="C89" s="8"/>
      <c r="D89" s="14"/>
      <c r="E89" s="14"/>
      <c r="F89" s="37"/>
      <c r="G89" s="14"/>
      <c r="H89" s="14"/>
      <c r="I89" s="14"/>
      <c r="J89" s="14"/>
      <c r="K89" s="20"/>
      <c r="L89" s="20"/>
      <c r="M89" s="20"/>
      <c r="N89" s="20"/>
      <c r="O89" s="20"/>
    </row>
    <row r="90" spans="1:15" ht="159.75" customHeight="1" hidden="1" thickBot="1">
      <c r="A90" s="6">
        <v>62</v>
      </c>
      <c r="B90" s="8" t="s">
        <v>55</v>
      </c>
      <c r="C90" s="8"/>
      <c r="D90" s="14"/>
      <c r="E90" s="14"/>
      <c r="F90" s="37"/>
      <c r="G90" s="14"/>
      <c r="H90" s="14"/>
      <c r="I90" s="14"/>
      <c r="J90" s="14"/>
      <c r="K90" s="20"/>
      <c r="L90" s="20"/>
      <c r="M90" s="20"/>
      <c r="N90" s="20"/>
      <c r="O90" s="20"/>
    </row>
    <row r="91" spans="1:15" ht="30" customHeight="1" hidden="1" thickBot="1">
      <c r="A91" s="6">
        <v>57</v>
      </c>
      <c r="B91" s="5" t="s">
        <v>12</v>
      </c>
      <c r="C91" s="5"/>
      <c r="D91" s="15">
        <v>40000</v>
      </c>
      <c r="E91" s="15"/>
      <c r="F91" s="38"/>
      <c r="G91" s="15"/>
      <c r="H91" s="15"/>
      <c r="I91" s="15"/>
      <c r="J91" s="15"/>
      <c r="K91" s="19"/>
      <c r="L91" s="19"/>
      <c r="M91" s="19"/>
      <c r="N91" s="19"/>
      <c r="O91" s="19"/>
    </row>
    <row r="92" spans="1:15" ht="32.25" hidden="1" thickBot="1">
      <c r="A92" s="6">
        <v>58</v>
      </c>
      <c r="B92" s="8" t="s">
        <v>13</v>
      </c>
      <c r="C92" s="8"/>
      <c r="D92" s="14">
        <v>15000</v>
      </c>
      <c r="E92" s="14"/>
      <c r="F92" s="37"/>
      <c r="G92" s="14"/>
      <c r="H92" s="14"/>
      <c r="I92" s="14"/>
      <c r="J92" s="14"/>
      <c r="K92" s="20"/>
      <c r="L92" s="20"/>
      <c r="M92" s="20"/>
      <c r="N92" s="20"/>
      <c r="O92" s="20"/>
    </row>
    <row r="93" spans="1:15" ht="16.5" customHeight="1" hidden="1" thickBot="1">
      <c r="A93" s="6">
        <v>59</v>
      </c>
      <c r="B93" s="8" t="s">
        <v>14</v>
      </c>
      <c r="C93" s="8"/>
      <c r="D93" s="14">
        <v>10000</v>
      </c>
      <c r="E93" s="14"/>
      <c r="F93" s="37"/>
      <c r="G93" s="14"/>
      <c r="H93" s="14"/>
      <c r="I93" s="14"/>
      <c r="J93" s="14"/>
      <c r="K93" s="20"/>
      <c r="L93" s="20"/>
      <c r="M93" s="20"/>
      <c r="N93" s="20"/>
      <c r="O93" s="20"/>
    </row>
    <row r="94" spans="1:15" ht="32.25" hidden="1" thickBot="1">
      <c r="A94" s="6">
        <v>60</v>
      </c>
      <c r="B94" s="8" t="s">
        <v>15</v>
      </c>
      <c r="C94" s="8"/>
      <c r="D94" s="14">
        <v>5000</v>
      </c>
      <c r="E94" s="14"/>
      <c r="F94" s="37"/>
      <c r="G94" s="14"/>
      <c r="H94" s="14"/>
      <c r="I94" s="14"/>
      <c r="J94" s="14"/>
      <c r="K94" s="20"/>
      <c r="L94" s="20"/>
      <c r="M94" s="20"/>
      <c r="N94" s="20"/>
      <c r="O94" s="20"/>
    </row>
    <row r="95" spans="1:15" ht="30" customHeight="1" hidden="1" thickBot="1">
      <c r="A95" s="6">
        <v>61</v>
      </c>
      <c r="B95" s="8" t="s">
        <v>16</v>
      </c>
      <c r="C95" s="8"/>
      <c r="D95" s="14">
        <v>3000</v>
      </c>
      <c r="E95" s="14"/>
      <c r="F95" s="37"/>
      <c r="G95" s="14"/>
      <c r="H95" s="14"/>
      <c r="I95" s="14"/>
      <c r="J95" s="14"/>
      <c r="K95" s="20"/>
      <c r="L95" s="20"/>
      <c r="M95" s="20"/>
      <c r="N95" s="20"/>
      <c r="O95" s="20"/>
    </row>
    <row r="96" spans="1:15" ht="32.25" hidden="1" thickBot="1">
      <c r="A96" s="6">
        <v>62</v>
      </c>
      <c r="B96" s="8" t="s">
        <v>17</v>
      </c>
      <c r="C96" s="8"/>
      <c r="D96" s="14">
        <v>5000</v>
      </c>
      <c r="E96" s="14"/>
      <c r="F96" s="37"/>
      <c r="G96" s="14"/>
      <c r="H96" s="14"/>
      <c r="I96" s="14"/>
      <c r="J96" s="14"/>
      <c r="K96" s="20"/>
      <c r="L96" s="20"/>
      <c r="M96" s="20"/>
      <c r="N96" s="20"/>
      <c r="O96" s="20"/>
    </row>
    <row r="97" spans="1:15" ht="16.5" hidden="1" thickBot="1">
      <c r="A97" s="6">
        <v>63</v>
      </c>
      <c r="B97" s="8" t="s">
        <v>47</v>
      </c>
      <c r="C97" s="8"/>
      <c r="D97" s="14">
        <v>2000</v>
      </c>
      <c r="E97" s="14"/>
      <c r="F97" s="37"/>
      <c r="G97" s="14"/>
      <c r="H97" s="14"/>
      <c r="I97" s="14"/>
      <c r="J97" s="14"/>
      <c r="K97" s="20"/>
      <c r="L97" s="20"/>
      <c r="M97" s="20"/>
      <c r="N97" s="20"/>
      <c r="O97" s="20"/>
    </row>
    <row r="98" spans="1:15" ht="30.75" customHeight="1" hidden="1" thickBot="1">
      <c r="A98" s="6"/>
      <c r="B98" s="5" t="s">
        <v>77</v>
      </c>
      <c r="C98" s="5"/>
      <c r="D98" s="15"/>
      <c r="E98" s="15"/>
      <c r="F98" s="38"/>
      <c r="G98" s="15"/>
      <c r="H98" s="15"/>
      <c r="I98" s="15"/>
      <c r="J98" s="15"/>
      <c r="K98" s="19"/>
      <c r="L98" s="19"/>
      <c r="M98" s="19"/>
      <c r="N98" s="19"/>
      <c r="O98" s="19"/>
    </row>
    <row r="99" spans="1:15" ht="32.25" hidden="1" thickBot="1">
      <c r="A99" s="6">
        <v>65</v>
      </c>
      <c r="B99" s="8" t="s">
        <v>18</v>
      </c>
      <c r="C99" s="8"/>
      <c r="D99" s="14">
        <v>2000</v>
      </c>
      <c r="E99" s="14"/>
      <c r="F99" s="37"/>
      <c r="G99" s="14"/>
      <c r="H99" s="14"/>
      <c r="I99" s="14"/>
      <c r="J99" s="14"/>
      <c r="K99" s="20"/>
      <c r="L99" s="20"/>
      <c r="M99" s="20"/>
      <c r="N99" s="20"/>
      <c r="O99" s="20"/>
    </row>
    <row r="100" spans="1:15" ht="16.5" hidden="1" thickBot="1">
      <c r="A100" s="6">
        <v>66</v>
      </c>
      <c r="B100" s="8" t="s">
        <v>3</v>
      </c>
      <c r="C100" s="8"/>
      <c r="D100" s="14">
        <v>5000</v>
      </c>
      <c r="E100" s="14"/>
      <c r="F100" s="37"/>
      <c r="G100" s="14"/>
      <c r="H100" s="14"/>
      <c r="I100" s="14"/>
      <c r="J100" s="14"/>
      <c r="K100" s="20"/>
      <c r="L100" s="20"/>
      <c r="M100" s="20"/>
      <c r="N100" s="20"/>
      <c r="O100" s="20"/>
    </row>
    <row r="101" spans="1:15" ht="16.5" hidden="1" thickBot="1">
      <c r="A101" s="6">
        <v>64</v>
      </c>
      <c r="B101" s="8" t="s">
        <v>73</v>
      </c>
      <c r="C101" s="8"/>
      <c r="D101" s="14"/>
      <c r="E101" s="14"/>
      <c r="F101" s="37"/>
      <c r="G101" s="14"/>
      <c r="H101" s="14"/>
      <c r="I101" s="14"/>
      <c r="J101" s="14"/>
      <c r="K101" s="20"/>
      <c r="L101" s="20"/>
      <c r="M101" s="20"/>
      <c r="N101" s="20"/>
      <c r="O101" s="20"/>
    </row>
    <row r="102" spans="1:15" ht="16.5" hidden="1" thickBot="1">
      <c r="A102" s="6">
        <v>65</v>
      </c>
      <c r="B102" s="8" t="s">
        <v>2</v>
      </c>
      <c r="C102" s="8"/>
      <c r="D102" s="14"/>
      <c r="E102" s="14"/>
      <c r="F102" s="37"/>
      <c r="G102" s="14"/>
      <c r="H102" s="14"/>
      <c r="I102" s="14"/>
      <c r="J102" s="14"/>
      <c r="K102" s="20"/>
      <c r="L102" s="20"/>
      <c r="M102" s="20"/>
      <c r="N102" s="20"/>
      <c r="O102" s="20"/>
    </row>
    <row r="103" spans="1:15" ht="32.25" hidden="1" thickBot="1">
      <c r="A103" s="6">
        <v>69</v>
      </c>
      <c r="B103" s="8" t="s">
        <v>56</v>
      </c>
      <c r="C103" s="8"/>
      <c r="D103" s="14">
        <v>5000</v>
      </c>
      <c r="E103" s="14"/>
      <c r="F103" s="37"/>
      <c r="G103" s="14"/>
      <c r="H103" s="14">
        <v>118</v>
      </c>
      <c r="I103" s="14"/>
      <c r="J103" s="14"/>
      <c r="K103" s="20"/>
      <c r="L103" s="20"/>
      <c r="M103" s="20"/>
      <c r="N103" s="20"/>
      <c r="O103" s="20"/>
    </row>
    <row r="104" spans="1:15" ht="16.5" hidden="1" thickBot="1">
      <c r="A104" s="6">
        <v>66</v>
      </c>
      <c r="B104" s="8" t="s">
        <v>67</v>
      </c>
      <c r="C104" s="8"/>
      <c r="D104" s="14"/>
      <c r="E104" s="14"/>
      <c r="F104" s="37"/>
      <c r="G104" s="14"/>
      <c r="H104" s="14"/>
      <c r="I104" s="14"/>
      <c r="J104" s="14"/>
      <c r="K104" s="20"/>
      <c r="L104" s="20"/>
      <c r="M104" s="20"/>
      <c r="N104" s="20"/>
      <c r="O104" s="20"/>
    </row>
    <row r="105" spans="1:15" ht="16.5" hidden="1" thickBot="1">
      <c r="A105" s="6">
        <v>67</v>
      </c>
      <c r="B105" s="8" t="s">
        <v>69</v>
      </c>
      <c r="C105" s="8"/>
      <c r="D105" s="14"/>
      <c r="E105" s="14"/>
      <c r="F105" s="37"/>
      <c r="G105" s="14"/>
      <c r="H105" s="14"/>
      <c r="I105" s="14"/>
      <c r="J105" s="14"/>
      <c r="K105" s="20"/>
      <c r="L105" s="20"/>
      <c r="M105" s="20"/>
      <c r="N105" s="20"/>
      <c r="O105" s="20"/>
    </row>
    <row r="106" spans="1:15" ht="16.5" hidden="1" thickBot="1">
      <c r="A106" s="6">
        <v>72</v>
      </c>
      <c r="B106" s="8" t="s">
        <v>19</v>
      </c>
      <c r="C106" s="8"/>
      <c r="D106" s="14">
        <v>5000</v>
      </c>
      <c r="E106" s="14"/>
      <c r="F106" s="37"/>
      <c r="G106" s="14"/>
      <c r="H106" s="14"/>
      <c r="I106" s="14"/>
      <c r="J106" s="14"/>
      <c r="K106" s="20"/>
      <c r="L106" s="20"/>
      <c r="M106" s="20"/>
      <c r="N106" s="20"/>
      <c r="O106" s="20"/>
    </row>
    <row r="107" spans="1:15" ht="139.5" customHeight="1" hidden="1" thickBot="1">
      <c r="A107" s="6">
        <v>68</v>
      </c>
      <c r="B107" s="8" t="s">
        <v>28</v>
      </c>
      <c r="C107" s="8"/>
      <c r="D107" s="14"/>
      <c r="E107" s="14"/>
      <c r="F107" s="37"/>
      <c r="G107" s="14"/>
      <c r="H107" s="14">
        <v>6770.63</v>
      </c>
      <c r="I107" s="14"/>
      <c r="J107" s="14"/>
      <c r="K107" s="20"/>
      <c r="L107" s="20"/>
      <c r="M107" s="20"/>
      <c r="N107" s="20"/>
      <c r="O107" s="20"/>
    </row>
    <row r="108" spans="1:15" ht="139.5" customHeight="1" hidden="1" thickBot="1">
      <c r="A108" s="6">
        <v>69</v>
      </c>
      <c r="B108" s="8" t="s">
        <v>59</v>
      </c>
      <c r="C108" s="8"/>
      <c r="D108" s="14"/>
      <c r="E108" s="14"/>
      <c r="F108" s="37"/>
      <c r="G108" s="14"/>
      <c r="H108" s="14">
        <v>5073.81</v>
      </c>
      <c r="I108" s="14"/>
      <c r="J108" s="14"/>
      <c r="K108" s="20"/>
      <c r="L108" s="20"/>
      <c r="M108" s="20"/>
      <c r="N108" s="20"/>
      <c r="O108" s="20"/>
    </row>
    <row r="109" spans="1:15" ht="32.25" hidden="1" thickBot="1">
      <c r="A109" s="6">
        <v>70</v>
      </c>
      <c r="B109" s="5" t="s">
        <v>20</v>
      </c>
      <c r="C109" s="5"/>
      <c r="D109" s="15"/>
      <c r="E109" s="15"/>
      <c r="F109" s="38"/>
      <c r="G109" s="15"/>
      <c r="H109" s="15"/>
      <c r="I109" s="15"/>
      <c r="J109" s="15"/>
      <c r="K109" s="19"/>
      <c r="L109" s="19"/>
      <c r="M109" s="19"/>
      <c r="N109" s="19"/>
      <c r="O109" s="19"/>
    </row>
    <row r="110" spans="1:15" ht="210" customHeight="1" hidden="1" thickBot="1">
      <c r="A110" s="6">
        <v>71</v>
      </c>
      <c r="B110" s="8" t="s">
        <v>20</v>
      </c>
      <c r="C110" s="8"/>
      <c r="D110" s="21"/>
      <c r="E110" s="21"/>
      <c r="F110" s="39"/>
      <c r="G110" s="21"/>
      <c r="H110" s="14">
        <v>48800.13</v>
      </c>
      <c r="I110" s="14"/>
      <c r="J110" s="14"/>
      <c r="K110" s="20"/>
      <c r="L110" s="20"/>
      <c r="M110" s="20"/>
      <c r="N110" s="20"/>
      <c r="O110" s="20"/>
    </row>
    <row r="111" spans="1:15" ht="16.5" hidden="1" thickBot="1">
      <c r="A111" s="6">
        <v>72</v>
      </c>
      <c r="B111" s="8" t="s">
        <v>21</v>
      </c>
      <c r="C111" s="8"/>
      <c r="D111" s="14"/>
      <c r="E111" s="14"/>
      <c r="F111" s="37"/>
      <c r="G111" s="14"/>
      <c r="H111" s="14"/>
      <c r="I111" s="14"/>
      <c r="J111" s="14"/>
      <c r="K111" s="20"/>
      <c r="L111" s="20"/>
      <c r="M111" s="20"/>
      <c r="N111" s="20"/>
      <c r="O111" s="20"/>
    </row>
    <row r="112" spans="1:15" ht="16.5" hidden="1" thickBot="1">
      <c r="A112" s="6">
        <v>76</v>
      </c>
      <c r="B112" s="8" t="s">
        <v>22</v>
      </c>
      <c r="C112" s="8"/>
      <c r="D112" s="14">
        <v>8000</v>
      </c>
      <c r="E112" s="14"/>
      <c r="F112" s="37"/>
      <c r="G112" s="14"/>
      <c r="H112" s="14"/>
      <c r="I112" s="14"/>
      <c r="J112" s="14"/>
      <c r="K112" s="20"/>
      <c r="L112" s="20"/>
      <c r="M112" s="20"/>
      <c r="N112" s="20"/>
      <c r="O112" s="20"/>
    </row>
    <row r="113" spans="1:15" ht="32.25" hidden="1" thickBot="1">
      <c r="A113" s="6">
        <v>73</v>
      </c>
      <c r="B113" s="8" t="s">
        <v>57</v>
      </c>
      <c r="C113" s="8"/>
      <c r="D113" s="14"/>
      <c r="E113" s="14"/>
      <c r="F113" s="37"/>
      <c r="G113" s="14"/>
      <c r="H113" s="14"/>
      <c r="I113" s="14"/>
      <c r="J113" s="14"/>
      <c r="K113" s="20"/>
      <c r="L113" s="20"/>
      <c r="M113" s="20"/>
      <c r="N113" s="20"/>
      <c r="O113" s="20"/>
    </row>
    <row r="114" spans="1:15" ht="16.5" hidden="1" thickBot="1">
      <c r="A114" s="6">
        <v>77</v>
      </c>
      <c r="B114" s="8" t="s">
        <v>23</v>
      </c>
      <c r="C114" s="8"/>
      <c r="D114" s="14">
        <v>5000</v>
      </c>
      <c r="E114" s="14"/>
      <c r="F114" s="37"/>
      <c r="G114" s="14"/>
      <c r="H114" s="14"/>
      <c r="I114" s="14"/>
      <c r="J114" s="14"/>
      <c r="K114" s="20"/>
      <c r="L114" s="20"/>
      <c r="M114" s="20"/>
      <c r="N114" s="20"/>
      <c r="O114" s="20"/>
    </row>
    <row r="115" spans="1:15" ht="16.5" hidden="1" thickBot="1">
      <c r="A115" s="6"/>
      <c r="B115" s="5"/>
      <c r="C115" s="5"/>
      <c r="D115" s="15">
        <f>SUM(D120:D122)</f>
        <v>3000</v>
      </c>
      <c r="E115" s="15"/>
      <c r="F115" s="38"/>
      <c r="G115" s="15"/>
      <c r="H115" s="15">
        <f>SUM(H120:H122)</f>
        <v>0</v>
      </c>
      <c r="I115" s="15"/>
      <c r="J115" s="15"/>
      <c r="K115" s="19"/>
      <c r="L115" s="19"/>
      <c r="M115" s="19"/>
      <c r="N115" s="19"/>
      <c r="O115" s="19"/>
    </row>
    <row r="116" spans="1:15" ht="16.5" hidden="1" thickBot="1">
      <c r="A116" s="6">
        <v>79</v>
      </c>
      <c r="B116" s="8" t="s">
        <v>24</v>
      </c>
      <c r="C116" s="8"/>
      <c r="D116" s="14">
        <v>1000</v>
      </c>
      <c r="E116" s="14"/>
      <c r="F116" s="37"/>
      <c r="G116" s="14"/>
      <c r="H116" s="14"/>
      <c r="I116" s="14"/>
      <c r="J116" s="14"/>
      <c r="K116" s="20"/>
      <c r="L116" s="20"/>
      <c r="M116" s="20"/>
      <c r="N116" s="20"/>
      <c r="O116" s="20"/>
    </row>
    <row r="117" spans="1:15" ht="32.25" hidden="1" thickBot="1">
      <c r="A117" s="6">
        <v>80</v>
      </c>
      <c r="B117" s="8" t="s">
        <v>25</v>
      </c>
      <c r="C117" s="8"/>
      <c r="D117" s="14">
        <v>2000</v>
      </c>
      <c r="E117" s="14"/>
      <c r="F117" s="37"/>
      <c r="G117" s="14"/>
      <c r="H117" s="14"/>
      <c r="I117" s="14"/>
      <c r="J117" s="14"/>
      <c r="K117" s="20"/>
      <c r="L117" s="20"/>
      <c r="M117" s="20"/>
      <c r="N117" s="20"/>
      <c r="O117" s="20"/>
    </row>
    <row r="118" spans="1:15" ht="16.5" hidden="1" thickBot="1">
      <c r="A118" s="6">
        <v>81</v>
      </c>
      <c r="B118" s="8" t="s">
        <v>26</v>
      </c>
      <c r="C118" s="8"/>
      <c r="D118" s="14">
        <v>2000</v>
      </c>
      <c r="E118" s="14"/>
      <c r="F118" s="37"/>
      <c r="G118" s="14"/>
      <c r="H118" s="14"/>
      <c r="I118" s="14"/>
      <c r="J118" s="14"/>
      <c r="K118" s="20"/>
      <c r="L118" s="20"/>
      <c r="M118" s="20"/>
      <c r="N118" s="20"/>
      <c r="O118" s="20"/>
    </row>
    <row r="119" spans="1:15" ht="32.25" hidden="1" thickBot="1">
      <c r="A119" s="6">
        <v>82</v>
      </c>
      <c r="B119" s="8" t="s">
        <v>27</v>
      </c>
      <c r="C119" s="8"/>
      <c r="D119" s="14">
        <v>1000</v>
      </c>
      <c r="E119" s="14"/>
      <c r="F119" s="37"/>
      <c r="G119" s="14"/>
      <c r="H119" s="14"/>
      <c r="I119" s="14"/>
      <c r="J119" s="14"/>
      <c r="K119" s="20"/>
      <c r="L119" s="20"/>
      <c r="M119" s="20"/>
      <c r="N119" s="20"/>
      <c r="O119" s="20"/>
    </row>
    <row r="120" spans="1:15" ht="16.5" hidden="1" thickBot="1">
      <c r="A120" s="6"/>
      <c r="B120" s="8"/>
      <c r="C120" s="8"/>
      <c r="D120" s="14">
        <v>2000</v>
      </c>
      <c r="E120" s="14"/>
      <c r="F120" s="37"/>
      <c r="G120" s="14"/>
      <c r="H120" s="14"/>
      <c r="I120" s="14"/>
      <c r="J120" s="14"/>
      <c r="K120" s="20"/>
      <c r="L120" s="20"/>
      <c r="M120" s="20"/>
      <c r="N120" s="20"/>
      <c r="O120" s="20"/>
    </row>
    <row r="121" spans="1:15" ht="16.5" hidden="1" thickBot="1">
      <c r="A121" s="6"/>
      <c r="B121" s="8"/>
      <c r="C121" s="8"/>
      <c r="D121" s="14">
        <v>1000</v>
      </c>
      <c r="E121" s="14"/>
      <c r="F121" s="37"/>
      <c r="G121" s="14"/>
      <c r="H121" s="14"/>
      <c r="I121" s="14"/>
      <c r="J121" s="14"/>
      <c r="K121" s="20"/>
      <c r="L121" s="20"/>
      <c r="M121" s="20"/>
      <c r="N121" s="20"/>
      <c r="O121" s="20"/>
    </row>
    <row r="122" spans="1:15" ht="16.5" hidden="1" thickBot="1">
      <c r="A122" s="6">
        <v>85</v>
      </c>
      <c r="B122" s="8"/>
      <c r="C122" s="8"/>
      <c r="D122" s="14"/>
      <c r="E122" s="14"/>
      <c r="F122" s="37"/>
      <c r="G122" s="14"/>
      <c r="H122" s="14"/>
      <c r="I122" s="14"/>
      <c r="J122" s="14"/>
      <c r="K122" s="20"/>
      <c r="L122" s="20"/>
      <c r="M122" s="20"/>
      <c r="N122" s="20"/>
      <c r="O122" s="20"/>
    </row>
    <row r="123" spans="1:15" ht="32.25" hidden="1" thickBot="1">
      <c r="A123" s="6">
        <v>86</v>
      </c>
      <c r="B123" s="8" t="s">
        <v>29</v>
      </c>
      <c r="C123" s="8"/>
      <c r="D123" s="14">
        <v>3000</v>
      </c>
      <c r="E123" s="14"/>
      <c r="F123" s="37"/>
      <c r="G123" s="14"/>
      <c r="H123" s="14"/>
      <c r="I123" s="14"/>
      <c r="J123" s="14"/>
      <c r="K123" s="20"/>
      <c r="L123" s="20"/>
      <c r="M123" s="20"/>
      <c r="N123" s="20"/>
      <c r="O123" s="20"/>
    </row>
    <row r="124" spans="1:15" ht="16.5" hidden="1" thickBot="1">
      <c r="A124" s="6">
        <v>87</v>
      </c>
      <c r="B124" s="8" t="s">
        <v>30</v>
      </c>
      <c r="C124" s="8"/>
      <c r="D124" s="14">
        <v>1000</v>
      </c>
      <c r="E124" s="14"/>
      <c r="F124" s="37"/>
      <c r="G124" s="14"/>
      <c r="H124" s="14"/>
      <c r="I124" s="14"/>
      <c r="J124" s="14"/>
      <c r="K124" s="20"/>
      <c r="L124" s="20"/>
      <c r="M124" s="20"/>
      <c r="N124" s="20"/>
      <c r="O124" s="20"/>
    </row>
    <row r="125" spans="1:15" ht="16.5" hidden="1" thickBot="1">
      <c r="A125" s="6"/>
      <c r="B125" s="5"/>
      <c r="C125" s="5"/>
      <c r="D125" s="15"/>
      <c r="E125" s="15"/>
      <c r="F125" s="38"/>
      <c r="G125" s="15"/>
      <c r="H125" s="15"/>
      <c r="I125" s="15"/>
      <c r="J125" s="15"/>
      <c r="K125" s="19"/>
      <c r="L125" s="19"/>
      <c r="M125" s="19"/>
      <c r="N125" s="19"/>
      <c r="O125" s="19"/>
    </row>
    <row r="126" spans="1:15" ht="16.5" hidden="1" thickBot="1">
      <c r="A126" s="6"/>
      <c r="B126" s="8"/>
      <c r="C126" s="8"/>
      <c r="D126" s="14"/>
      <c r="E126" s="14"/>
      <c r="F126" s="37"/>
      <c r="G126" s="14"/>
      <c r="H126" s="14"/>
      <c r="I126" s="14"/>
      <c r="J126" s="14"/>
      <c r="K126" s="20"/>
      <c r="L126" s="20"/>
      <c r="M126" s="20"/>
      <c r="N126" s="20"/>
      <c r="O126" s="20"/>
    </row>
    <row r="127" spans="1:15" ht="16.5" hidden="1" thickBot="1">
      <c r="A127" s="6"/>
      <c r="B127" s="8"/>
      <c r="C127" s="8"/>
      <c r="D127" s="14"/>
      <c r="E127" s="14"/>
      <c r="F127" s="37"/>
      <c r="G127" s="14"/>
      <c r="H127" s="14"/>
      <c r="I127" s="14"/>
      <c r="J127" s="14"/>
      <c r="K127" s="20"/>
      <c r="L127" s="20"/>
      <c r="M127" s="20"/>
      <c r="N127" s="20"/>
      <c r="O127" s="20"/>
    </row>
    <row r="128" spans="1:15" ht="16.5" hidden="1" thickBot="1">
      <c r="A128" s="6"/>
      <c r="B128" s="8"/>
      <c r="C128" s="8"/>
      <c r="D128" s="14"/>
      <c r="E128" s="14"/>
      <c r="F128" s="37"/>
      <c r="G128" s="14"/>
      <c r="H128" s="14"/>
      <c r="I128" s="14"/>
      <c r="J128" s="14"/>
      <c r="K128" s="20"/>
      <c r="L128" s="20"/>
      <c r="M128" s="20"/>
      <c r="N128" s="20"/>
      <c r="O128" s="20"/>
    </row>
    <row r="129" spans="1:15" ht="16.5" hidden="1" thickBot="1">
      <c r="A129" s="6"/>
      <c r="B129" s="8"/>
      <c r="C129" s="8"/>
      <c r="D129" s="14"/>
      <c r="E129" s="14"/>
      <c r="F129" s="37"/>
      <c r="G129" s="14"/>
      <c r="H129" s="14"/>
      <c r="I129" s="14"/>
      <c r="J129" s="14"/>
      <c r="K129" s="20"/>
      <c r="L129" s="20"/>
      <c r="M129" s="20"/>
      <c r="N129" s="20"/>
      <c r="O129" s="20"/>
    </row>
    <row r="130" spans="1:15" ht="16.5" hidden="1" thickBot="1">
      <c r="A130" s="6"/>
      <c r="B130" s="8"/>
      <c r="C130" s="8"/>
      <c r="D130" s="14"/>
      <c r="E130" s="14"/>
      <c r="F130" s="37"/>
      <c r="G130" s="14"/>
      <c r="H130" s="14"/>
      <c r="I130" s="14"/>
      <c r="J130" s="14"/>
      <c r="K130" s="20"/>
      <c r="L130" s="20"/>
      <c r="M130" s="20"/>
      <c r="N130" s="20"/>
      <c r="O130" s="20"/>
    </row>
    <row r="131" spans="1:15" ht="16.5" hidden="1" thickBot="1">
      <c r="A131" s="6"/>
      <c r="B131" s="8"/>
      <c r="C131" s="8"/>
      <c r="D131" s="14"/>
      <c r="E131" s="14"/>
      <c r="F131" s="37"/>
      <c r="G131" s="14"/>
      <c r="H131" s="14"/>
      <c r="I131" s="14"/>
      <c r="J131" s="14"/>
      <c r="K131" s="20"/>
      <c r="L131" s="20"/>
      <c r="M131" s="20"/>
      <c r="N131" s="20"/>
      <c r="O131" s="20"/>
    </row>
    <row r="132" spans="1:15" ht="16.5" hidden="1" thickBot="1">
      <c r="A132" s="6"/>
      <c r="B132" s="8"/>
      <c r="C132" s="8"/>
      <c r="D132" s="14"/>
      <c r="E132" s="14"/>
      <c r="F132" s="37"/>
      <c r="G132" s="14"/>
      <c r="H132" s="14"/>
      <c r="I132" s="14"/>
      <c r="J132" s="14"/>
      <c r="K132" s="20"/>
      <c r="L132" s="20"/>
      <c r="M132" s="20"/>
      <c r="N132" s="20"/>
      <c r="O132" s="20"/>
    </row>
    <row r="133" spans="1:15" ht="48" hidden="1" thickBot="1">
      <c r="A133" s="6">
        <v>74</v>
      </c>
      <c r="B133" s="5" t="s">
        <v>78</v>
      </c>
      <c r="C133" s="5"/>
      <c r="D133" s="15"/>
      <c r="E133" s="15"/>
      <c r="F133" s="38"/>
      <c r="G133" s="15"/>
      <c r="H133" s="15"/>
      <c r="I133" s="15"/>
      <c r="J133" s="15"/>
      <c r="K133" s="19"/>
      <c r="L133" s="19"/>
      <c r="M133" s="19"/>
      <c r="N133" s="19"/>
      <c r="O133" s="19"/>
    </row>
    <row r="134" spans="1:15" ht="69.75" customHeight="1" hidden="1" thickBot="1">
      <c r="A134" s="6">
        <v>75</v>
      </c>
      <c r="B134" s="8" t="s">
        <v>31</v>
      </c>
      <c r="C134" s="8"/>
      <c r="D134" s="14"/>
      <c r="E134" s="14"/>
      <c r="F134" s="37"/>
      <c r="G134" s="14"/>
      <c r="H134" s="14"/>
      <c r="I134" s="14"/>
      <c r="J134" s="14"/>
      <c r="K134" s="20"/>
      <c r="L134" s="20"/>
      <c r="M134" s="20"/>
      <c r="N134" s="20"/>
      <c r="O134" s="20"/>
    </row>
    <row r="135" spans="1:15" ht="60" customHeight="1" hidden="1" thickBot="1">
      <c r="A135" s="6">
        <v>76</v>
      </c>
      <c r="B135" s="8" t="s">
        <v>48</v>
      </c>
      <c r="C135" s="8"/>
      <c r="D135" s="14"/>
      <c r="E135" s="14"/>
      <c r="F135" s="37"/>
      <c r="G135" s="14"/>
      <c r="H135" s="14"/>
      <c r="I135" s="14"/>
      <c r="J135" s="14"/>
      <c r="K135" s="20"/>
      <c r="L135" s="20"/>
      <c r="M135" s="20"/>
      <c r="N135" s="20"/>
      <c r="O135" s="20"/>
    </row>
    <row r="136" spans="1:15" ht="16.5" hidden="1" thickBot="1">
      <c r="A136" s="6">
        <v>77</v>
      </c>
      <c r="B136" s="8" t="s">
        <v>32</v>
      </c>
      <c r="C136" s="8"/>
      <c r="D136" s="14"/>
      <c r="E136" s="14"/>
      <c r="F136" s="37"/>
      <c r="G136" s="14"/>
      <c r="H136" s="14"/>
      <c r="I136" s="14"/>
      <c r="J136" s="14"/>
      <c r="K136" s="20"/>
      <c r="L136" s="20"/>
      <c r="M136" s="20"/>
      <c r="N136" s="20"/>
      <c r="O136" s="20"/>
    </row>
    <row r="137" spans="1:15" ht="48" hidden="1" thickBot="1">
      <c r="A137" s="6">
        <v>78</v>
      </c>
      <c r="B137" s="5" t="s">
        <v>79</v>
      </c>
      <c r="C137" s="8"/>
      <c r="D137" s="15"/>
      <c r="E137" s="15"/>
      <c r="F137" s="38"/>
      <c r="G137" s="15"/>
      <c r="H137" s="15"/>
      <c r="I137" s="15"/>
      <c r="J137" s="14"/>
      <c r="K137" s="20"/>
      <c r="L137" s="20"/>
      <c r="M137" s="20"/>
      <c r="N137" s="20"/>
      <c r="O137" s="20"/>
    </row>
    <row r="138" spans="1:15" ht="32.25" hidden="1" thickBot="1">
      <c r="A138" s="6">
        <v>79</v>
      </c>
      <c r="B138" s="22" t="s">
        <v>33</v>
      </c>
      <c r="C138" s="16"/>
      <c r="D138" s="14"/>
      <c r="E138" s="14"/>
      <c r="F138" s="37"/>
      <c r="G138" s="14"/>
      <c r="H138" s="14"/>
      <c r="I138" s="15"/>
      <c r="J138" s="14"/>
      <c r="K138" s="19"/>
      <c r="L138" s="19"/>
      <c r="M138" s="19"/>
      <c r="N138" s="19"/>
      <c r="O138" s="19"/>
    </row>
    <row r="139" spans="1:15" ht="32.25" hidden="1" thickBot="1">
      <c r="A139" s="6">
        <v>80</v>
      </c>
      <c r="B139" s="8" t="s">
        <v>34</v>
      </c>
      <c r="C139" s="5"/>
      <c r="D139" s="14"/>
      <c r="E139" s="14"/>
      <c r="F139" s="37"/>
      <c r="G139" s="14"/>
      <c r="H139" s="14"/>
      <c r="I139" s="15"/>
      <c r="J139" s="14"/>
      <c r="K139" s="19"/>
      <c r="L139" s="19"/>
      <c r="M139" s="19"/>
      <c r="N139" s="19"/>
      <c r="O139" s="19"/>
    </row>
    <row r="140" spans="1:15" ht="30" customHeight="1" hidden="1" thickBot="1">
      <c r="A140" s="6">
        <v>81</v>
      </c>
      <c r="B140" s="8" t="s">
        <v>35</v>
      </c>
      <c r="C140" s="5"/>
      <c r="D140" s="14"/>
      <c r="E140" s="14"/>
      <c r="F140" s="37"/>
      <c r="G140" s="14"/>
      <c r="H140" s="14"/>
      <c r="I140" s="15"/>
      <c r="J140" s="14"/>
      <c r="K140" s="19"/>
      <c r="L140" s="19"/>
      <c r="M140" s="19"/>
      <c r="N140" s="19"/>
      <c r="O140" s="19"/>
    </row>
    <row r="141" spans="1:15" ht="16.5" hidden="1" thickBot="1">
      <c r="A141" s="6"/>
      <c r="B141" s="8"/>
      <c r="C141" s="8"/>
      <c r="D141" s="14"/>
      <c r="E141" s="14"/>
      <c r="F141" s="37"/>
      <c r="G141" s="14"/>
      <c r="H141" s="14"/>
      <c r="I141" s="14"/>
      <c r="J141" s="14"/>
      <c r="K141" s="20"/>
      <c r="L141" s="20"/>
      <c r="M141" s="20"/>
      <c r="N141" s="20"/>
      <c r="O141" s="20"/>
    </row>
    <row r="142" spans="1:15" ht="16.5" hidden="1" thickBot="1">
      <c r="A142" s="6">
        <v>82</v>
      </c>
      <c r="B142" s="8" t="s">
        <v>63</v>
      </c>
      <c r="C142" s="8"/>
      <c r="D142" s="14"/>
      <c r="E142" s="14"/>
      <c r="F142" s="37"/>
      <c r="G142" s="14"/>
      <c r="H142" s="14"/>
      <c r="I142" s="14"/>
      <c r="J142" s="14"/>
      <c r="K142" s="20"/>
      <c r="L142" s="20"/>
      <c r="M142" s="20"/>
      <c r="N142" s="20"/>
      <c r="O142" s="20"/>
    </row>
    <row r="143" spans="1:15" ht="32.25" hidden="1" thickBot="1">
      <c r="A143" s="6">
        <v>83</v>
      </c>
      <c r="B143" s="8" t="s">
        <v>68</v>
      </c>
      <c r="C143" s="8"/>
      <c r="D143" s="14"/>
      <c r="E143" s="14"/>
      <c r="F143" s="37"/>
      <c r="G143" s="14"/>
      <c r="H143" s="14"/>
      <c r="I143" s="14"/>
      <c r="J143" s="14"/>
      <c r="K143" s="20"/>
      <c r="L143" s="20"/>
      <c r="M143" s="20"/>
      <c r="N143" s="20"/>
      <c r="O143" s="20"/>
    </row>
    <row r="144" spans="1:15" ht="16.5" hidden="1" thickBot="1">
      <c r="A144" s="6">
        <v>84</v>
      </c>
      <c r="B144" s="8" t="s">
        <v>43</v>
      </c>
      <c r="C144" s="5"/>
      <c r="D144" s="14"/>
      <c r="E144" s="14"/>
      <c r="F144" s="37"/>
      <c r="G144" s="14"/>
      <c r="H144" s="14"/>
      <c r="I144" s="15"/>
      <c r="J144" s="14"/>
      <c r="K144" s="19"/>
      <c r="L144" s="19"/>
      <c r="M144" s="19"/>
      <c r="N144" s="19"/>
      <c r="O144" s="19"/>
    </row>
    <row r="145" spans="1:15" ht="32.25" hidden="1" thickBot="1">
      <c r="A145" s="6">
        <v>85</v>
      </c>
      <c r="B145" s="8" t="s">
        <v>36</v>
      </c>
      <c r="C145" s="5"/>
      <c r="D145" s="14"/>
      <c r="E145" s="14"/>
      <c r="F145" s="37"/>
      <c r="G145" s="14"/>
      <c r="H145" s="14"/>
      <c r="I145" s="15"/>
      <c r="J145" s="14"/>
      <c r="K145" s="19"/>
      <c r="L145" s="19"/>
      <c r="M145" s="19"/>
      <c r="N145" s="19"/>
      <c r="O145" s="19"/>
    </row>
    <row r="146" spans="1:15" ht="32.25" hidden="1" thickBot="1">
      <c r="A146" s="6">
        <v>105</v>
      </c>
      <c r="B146" s="5" t="s">
        <v>37</v>
      </c>
      <c r="C146" s="5"/>
      <c r="D146" s="15">
        <v>10000</v>
      </c>
      <c r="E146" s="15"/>
      <c r="F146" s="38"/>
      <c r="G146" s="15"/>
      <c r="H146" s="15"/>
      <c r="I146" s="15"/>
      <c r="J146" s="15"/>
      <c r="K146" s="19"/>
      <c r="L146" s="19"/>
      <c r="M146" s="19"/>
      <c r="N146" s="19"/>
      <c r="O146" s="19"/>
    </row>
    <row r="147" spans="1:15" ht="32.25" hidden="1" thickBot="1">
      <c r="A147" s="23">
        <v>86</v>
      </c>
      <c r="B147" s="5" t="s">
        <v>58</v>
      </c>
      <c r="C147" s="5"/>
      <c r="D147" s="15"/>
      <c r="E147" s="15"/>
      <c r="F147" s="38"/>
      <c r="G147" s="15"/>
      <c r="H147" s="15"/>
      <c r="I147" s="15"/>
      <c r="J147" s="15"/>
      <c r="K147" s="19"/>
      <c r="L147" s="19"/>
      <c r="M147" s="19"/>
      <c r="N147" s="19"/>
      <c r="O147" s="19"/>
    </row>
    <row r="148" spans="1:15" ht="16.5" hidden="1" thickBot="1">
      <c r="A148" s="6"/>
      <c r="B148" s="5"/>
      <c r="C148" s="5"/>
      <c r="D148" s="15"/>
      <c r="E148" s="15"/>
      <c r="F148" s="38"/>
      <c r="G148" s="15"/>
      <c r="H148" s="15"/>
      <c r="I148" s="15"/>
      <c r="J148" s="15"/>
      <c r="K148" s="19"/>
      <c r="L148" s="19"/>
      <c r="M148" s="19"/>
      <c r="N148" s="19"/>
      <c r="O148" s="19"/>
    </row>
    <row r="149" spans="1:15" ht="16.5" hidden="1" thickBot="1">
      <c r="A149" s="6"/>
      <c r="B149" s="8"/>
      <c r="C149" s="5"/>
      <c r="D149" s="15"/>
      <c r="E149" s="15"/>
      <c r="F149" s="38"/>
      <c r="G149" s="15"/>
      <c r="H149" s="15"/>
      <c r="I149" s="15"/>
      <c r="J149" s="15"/>
      <c r="K149" s="19"/>
      <c r="L149" s="19"/>
      <c r="M149" s="19"/>
      <c r="N149" s="19"/>
      <c r="O149" s="19"/>
    </row>
    <row r="150" spans="1:15" ht="16.5" hidden="1" thickBot="1">
      <c r="A150" s="6"/>
      <c r="B150" s="8"/>
      <c r="C150" s="5"/>
      <c r="D150" s="15"/>
      <c r="E150" s="15"/>
      <c r="F150" s="38"/>
      <c r="G150" s="15"/>
      <c r="H150" s="15"/>
      <c r="I150" s="15"/>
      <c r="J150" s="15"/>
      <c r="K150" s="19"/>
      <c r="L150" s="19"/>
      <c r="M150" s="19"/>
      <c r="N150" s="19"/>
      <c r="O150" s="19"/>
    </row>
    <row r="151" spans="1:15" ht="16.5" hidden="1" thickBot="1">
      <c r="A151" s="6"/>
      <c r="B151" s="5"/>
      <c r="C151" s="5"/>
      <c r="D151" s="15"/>
      <c r="E151" s="15"/>
      <c r="F151" s="38"/>
      <c r="G151" s="15"/>
      <c r="H151" s="15">
        <v>1447.43</v>
      </c>
      <c r="I151" s="15"/>
      <c r="J151" s="15"/>
      <c r="K151" s="19"/>
      <c r="L151" s="19"/>
      <c r="M151" s="19"/>
      <c r="N151" s="19"/>
      <c r="O151" s="19"/>
    </row>
    <row r="152" spans="1:15" ht="16.5" hidden="1" thickBot="1">
      <c r="A152" s="6"/>
      <c r="B152" s="8" t="s">
        <v>60</v>
      </c>
      <c r="C152" s="5"/>
      <c r="D152" s="15"/>
      <c r="E152" s="15"/>
      <c r="F152" s="38"/>
      <c r="G152" s="15"/>
      <c r="H152" s="15"/>
      <c r="I152" s="15"/>
      <c r="J152" s="15"/>
      <c r="K152" s="19"/>
      <c r="L152" s="19"/>
      <c r="M152" s="19"/>
      <c r="N152" s="19"/>
      <c r="O152" s="19"/>
    </row>
    <row r="153" spans="1:15" ht="16.5" hidden="1" thickBot="1">
      <c r="A153" s="6"/>
      <c r="B153" s="8"/>
      <c r="C153" s="5"/>
      <c r="D153" s="15"/>
      <c r="E153" s="15"/>
      <c r="F153" s="38"/>
      <c r="G153" s="15"/>
      <c r="H153" s="15"/>
      <c r="I153" s="15"/>
      <c r="J153" s="15"/>
      <c r="K153" s="19"/>
      <c r="L153" s="19"/>
      <c r="M153" s="19"/>
      <c r="N153" s="19"/>
      <c r="O153" s="19"/>
    </row>
    <row r="154" spans="1:15" ht="16.5" hidden="1" thickBot="1">
      <c r="A154" s="23">
        <v>50</v>
      </c>
      <c r="B154" s="5" t="s">
        <v>61</v>
      </c>
      <c r="C154" s="5"/>
      <c r="D154" s="15"/>
      <c r="E154" s="15"/>
      <c r="F154" s="38"/>
      <c r="G154" s="15"/>
      <c r="H154" s="15"/>
      <c r="I154" s="15"/>
      <c r="J154" s="15"/>
      <c r="K154" s="19"/>
      <c r="L154" s="19"/>
      <c r="M154" s="19"/>
      <c r="N154" s="19"/>
      <c r="O154" s="19"/>
    </row>
    <row r="155" spans="1:15" ht="39" customHeight="1" hidden="1" thickBot="1">
      <c r="A155" s="23">
        <v>36</v>
      </c>
      <c r="B155" s="5"/>
      <c r="C155" s="5"/>
      <c r="D155" s="15"/>
      <c r="E155" s="15"/>
      <c r="F155" s="38"/>
      <c r="G155" s="15"/>
      <c r="H155" s="15"/>
      <c r="I155" s="15"/>
      <c r="J155" s="15"/>
      <c r="K155" s="19"/>
      <c r="L155" s="19"/>
      <c r="M155" s="19"/>
      <c r="N155" s="19"/>
      <c r="O155" s="19"/>
    </row>
    <row r="156" spans="1:15" ht="190.5" customHeight="1" thickBot="1">
      <c r="A156" s="6">
        <v>36</v>
      </c>
      <c r="B156" s="8" t="s">
        <v>134</v>
      </c>
      <c r="C156" s="5"/>
      <c r="D156" s="14">
        <v>60000</v>
      </c>
      <c r="E156" s="14">
        <f>27403.93+648.67+67.02+690.8+566.96+80.26+59.85+1300.29+823.33+1377.37+38.3+38.3+47.88+936.05+450.15+418.83+764.96+1875.81+1116.7+1298.14+80.64+892.62+1572.5+411.04+191.34+2058.43+1512.57+83.79+955.27+86.18+125.6+216.14+783.6+428.58+1485.06+1634.39+40.7+549.78</f>
        <v>53111.82999999999</v>
      </c>
      <c r="F156" s="37" t="s">
        <v>192</v>
      </c>
      <c r="G156" s="14"/>
      <c r="H156" s="14" t="s">
        <v>114</v>
      </c>
      <c r="I156" s="15"/>
      <c r="J156" s="14" t="s">
        <v>145</v>
      </c>
      <c r="K156" s="19"/>
      <c r="L156" s="19"/>
      <c r="M156" s="19"/>
      <c r="N156" s="19"/>
      <c r="O156" s="19"/>
    </row>
    <row r="157" spans="1:15" ht="16.5" hidden="1" thickBot="1">
      <c r="A157" s="6">
        <v>89</v>
      </c>
      <c r="B157" s="5"/>
      <c r="C157" s="5"/>
      <c r="D157" s="14"/>
      <c r="E157" s="14"/>
      <c r="F157" s="37"/>
      <c r="G157" s="14"/>
      <c r="H157" s="15"/>
      <c r="I157" s="15"/>
      <c r="J157" s="14"/>
      <c r="K157" s="19"/>
      <c r="L157" s="19"/>
      <c r="M157" s="19"/>
      <c r="N157" s="19"/>
      <c r="O157" s="19"/>
    </row>
    <row r="158" spans="1:15" ht="48" hidden="1" thickBot="1">
      <c r="A158" s="6">
        <v>90</v>
      </c>
      <c r="B158" s="5" t="s">
        <v>62</v>
      </c>
      <c r="C158" s="5"/>
      <c r="D158" s="14"/>
      <c r="E158" s="14"/>
      <c r="F158" s="37"/>
      <c r="G158" s="14"/>
      <c r="H158" s="15"/>
      <c r="I158" s="15"/>
      <c r="J158" s="14"/>
      <c r="K158" s="19"/>
      <c r="L158" s="19"/>
      <c r="M158" s="19"/>
      <c r="N158" s="19"/>
      <c r="O158" s="19"/>
    </row>
    <row r="159" spans="1:15" ht="48" hidden="1" thickBot="1">
      <c r="A159" s="6">
        <v>91</v>
      </c>
      <c r="B159" s="5" t="s">
        <v>80</v>
      </c>
      <c r="C159" s="5"/>
      <c r="D159" s="14"/>
      <c r="E159" s="14"/>
      <c r="F159" s="37"/>
      <c r="G159" s="14"/>
      <c r="H159" s="15"/>
      <c r="I159" s="15"/>
      <c r="J159" s="14"/>
      <c r="K159" s="19"/>
      <c r="L159" s="19"/>
      <c r="M159" s="19"/>
      <c r="N159" s="19"/>
      <c r="O159" s="19"/>
    </row>
    <row r="160" spans="1:15" ht="32.25" hidden="1" thickBot="1">
      <c r="A160" s="6">
        <v>92</v>
      </c>
      <c r="B160" s="8" t="s">
        <v>66</v>
      </c>
      <c r="C160" s="5"/>
      <c r="D160" s="14"/>
      <c r="E160" s="14"/>
      <c r="F160" s="37"/>
      <c r="G160" s="14"/>
      <c r="H160" s="14"/>
      <c r="I160" s="15"/>
      <c r="J160" s="14"/>
      <c r="K160" s="19"/>
      <c r="L160" s="19"/>
      <c r="M160" s="19"/>
      <c r="N160" s="19"/>
      <c r="O160" s="19"/>
    </row>
    <row r="161" spans="1:15" ht="16.5" hidden="1" thickBot="1">
      <c r="A161" s="6"/>
      <c r="B161" s="8" t="s">
        <v>64</v>
      </c>
      <c r="C161" s="5"/>
      <c r="D161" s="14"/>
      <c r="E161" s="14"/>
      <c r="F161" s="37"/>
      <c r="G161" s="14"/>
      <c r="H161" s="15">
        <v>3356.56</v>
      </c>
      <c r="I161" s="15"/>
      <c r="J161" s="14"/>
      <c r="K161" s="19"/>
      <c r="L161" s="19"/>
      <c r="M161" s="19"/>
      <c r="N161" s="19"/>
      <c r="O161" s="19"/>
    </row>
    <row r="162" spans="1:15" ht="32.25" hidden="1" thickBot="1">
      <c r="A162" s="6">
        <v>93</v>
      </c>
      <c r="B162" s="8" t="s">
        <v>65</v>
      </c>
      <c r="C162" s="5"/>
      <c r="D162" s="14"/>
      <c r="E162" s="14"/>
      <c r="F162" s="37"/>
      <c r="G162" s="14"/>
      <c r="H162" s="14"/>
      <c r="I162" s="15"/>
      <c r="J162" s="14"/>
      <c r="K162" s="19"/>
      <c r="L162" s="19"/>
      <c r="M162" s="19"/>
      <c r="N162" s="19"/>
      <c r="O162" s="19"/>
    </row>
    <row r="163" spans="1:15" ht="32.25" hidden="1" thickBot="1">
      <c r="A163" s="24">
        <v>94</v>
      </c>
      <c r="B163" s="5" t="s">
        <v>71</v>
      </c>
      <c r="C163" s="5"/>
      <c r="D163" s="14"/>
      <c r="E163" s="14"/>
      <c r="F163" s="37"/>
      <c r="G163" s="14"/>
      <c r="H163" s="15"/>
      <c r="I163" s="15"/>
      <c r="J163" s="14"/>
      <c r="K163" s="19"/>
      <c r="L163" s="19"/>
      <c r="M163" s="19"/>
      <c r="N163" s="19"/>
      <c r="O163" s="19"/>
    </row>
    <row r="164" spans="1:15" ht="16.5" hidden="1" thickBot="1">
      <c r="A164" s="24"/>
      <c r="B164" s="5"/>
      <c r="C164" s="5"/>
      <c r="D164" s="14"/>
      <c r="E164" s="14"/>
      <c r="F164" s="37"/>
      <c r="G164" s="14"/>
      <c r="H164" s="15"/>
      <c r="I164" s="15"/>
      <c r="J164" s="14"/>
      <c r="K164" s="19"/>
      <c r="L164" s="19"/>
      <c r="M164" s="19"/>
      <c r="N164" s="19"/>
      <c r="O164" s="19"/>
    </row>
    <row r="165" spans="1:15" ht="16.5" hidden="1" thickBot="1">
      <c r="A165" s="24"/>
      <c r="B165" s="5"/>
      <c r="C165" s="5"/>
      <c r="D165" s="14"/>
      <c r="E165" s="31"/>
      <c r="F165" s="40"/>
      <c r="G165" s="31"/>
      <c r="H165" s="32"/>
      <c r="I165" s="32"/>
      <c r="J165" s="31"/>
      <c r="K165" s="19"/>
      <c r="L165" s="19"/>
      <c r="M165" s="19"/>
      <c r="N165" s="19"/>
      <c r="O165" s="19"/>
    </row>
    <row r="166" spans="1:15" ht="137.25" customHeight="1" thickBot="1">
      <c r="A166" s="24">
        <v>37</v>
      </c>
      <c r="B166" s="8" t="s">
        <v>135</v>
      </c>
      <c r="C166" s="5"/>
      <c r="D166" s="30">
        <v>40000</v>
      </c>
      <c r="E166" s="35">
        <f>14764.86+131.25+1147.45+68.75+520+260+260+168.75+243.75+137.5+148.75+131.25+140+547.54+476.25+1587.6+420+547.54+954+715+856.25+1134+754.69</f>
        <v>26115.18</v>
      </c>
      <c r="F166" s="41" t="s">
        <v>176</v>
      </c>
      <c r="G166" s="35"/>
      <c r="H166" s="43" t="s">
        <v>114</v>
      </c>
      <c r="I166" s="36"/>
      <c r="J166" s="35" t="s">
        <v>145</v>
      </c>
      <c r="K166" s="19"/>
      <c r="L166" s="19"/>
      <c r="M166" s="19"/>
      <c r="N166" s="19"/>
      <c r="O166" s="19"/>
    </row>
    <row r="167" spans="1:15" ht="195" customHeight="1" thickBot="1">
      <c r="A167" s="24">
        <v>38</v>
      </c>
      <c r="B167" s="8" t="s">
        <v>136</v>
      </c>
      <c r="C167" s="5"/>
      <c r="D167" s="14">
        <v>100000</v>
      </c>
      <c r="E167" s="33">
        <f>41592.66+972.3+400+130+102+649.29+1289.93+312.38+183.75+143.75+146.25+135+261.81+374.68+97.5+225+136+172.5+122.5+565.6+183.75+177.75+110+125+345+2433.3+442.25+110+97.5+75.75+1181.91+75.75+1181.91+52.5+1077.38+930.75+888.69+529.13+831.88+82.5+450.63+999.9+1453.75+1468.41+385.1+367.75+1349.3+928.08+848.69+411.02+224.88+453.75+120.2+1752.63+2449.72+450+850.14+483.75+337.5+1206.75+197+681.07+685+337.79+803.75+71.25+1409.38+155.7+631.74+669.61+533.7</f>
        <v>82113.54000000002</v>
      </c>
      <c r="F167" s="42" t="s">
        <v>191</v>
      </c>
      <c r="G167" s="33"/>
      <c r="H167" s="33" t="s">
        <v>114</v>
      </c>
      <c r="I167" s="34"/>
      <c r="J167" s="33" t="s">
        <v>145</v>
      </c>
      <c r="K167" s="19"/>
      <c r="L167" s="19"/>
      <c r="M167" s="19"/>
      <c r="N167" s="19"/>
      <c r="O167" s="19"/>
    </row>
    <row r="168" spans="1:15" ht="175.5" customHeight="1" thickBot="1">
      <c r="A168" s="24">
        <v>39</v>
      </c>
      <c r="B168" s="8" t="s">
        <v>137</v>
      </c>
      <c r="C168" s="5"/>
      <c r="D168" s="14">
        <v>60000</v>
      </c>
      <c r="E168" s="14">
        <f>26653.62+22+375+892.5+52.5+187.5+400+244.75+85.002125+91.25+175+400+52.5+287.5+253+52.5+81.25+198.38+1129.62+81.25+65+725+450+400+350+571.06+425+872.5+636.25+41.25+864.38+41.25+68.75+1800.63+2270+2309.38+1462.5+379.06</f>
        <v>45447.13212499998</v>
      </c>
      <c r="F168" s="37" t="s">
        <v>184</v>
      </c>
      <c r="G168" s="14"/>
      <c r="H168" s="14" t="s">
        <v>114</v>
      </c>
      <c r="I168" s="15"/>
      <c r="J168" s="14" t="s">
        <v>145</v>
      </c>
      <c r="K168" s="19"/>
      <c r="L168" s="19"/>
      <c r="M168" s="19"/>
      <c r="N168" s="19"/>
      <c r="O168" s="19"/>
    </row>
    <row r="169" spans="1:15" ht="231" customHeight="1" thickBot="1">
      <c r="A169" s="24">
        <v>40</v>
      </c>
      <c r="B169" s="8" t="s">
        <v>138</v>
      </c>
      <c r="C169" s="5"/>
      <c r="D169" s="14">
        <v>60000</v>
      </c>
      <c r="E169" s="14">
        <f>22470.19+269.4+70+45+60+50+94.5+450+356.25+81.25+20.63+40+30.003+35+15+201.94+80+100+187.5+81.25+17.5+43.75+23.75+337.5+20.63+28.13+35+12.5+100+13.75+30+142.5+189+22.5+112.5+295.5+65.63+65+187.5+60+106.25+110.2+43.75+18.75+142.5+195+30.63+25.88+35+90.25+53.13+156.25+96.25+50+97.5+62.5+37.5+66.25+50+175+40+187.5+58.5+65+21.25+13.75+35+45+75+30.63+170+58.44+40+120+72.5+135+93.75+120+123.75+285+48.75+308.81+140.44+460.94+308.81+140.43+573.24+49.88+802.5+60+250.05+585.81+423.46+226.13+49.88+152.07+516.5+90.56+196.76+154.38+286.88+379.13+193.5+1231.26+458.75+679.69+153.13+261.88+70+478.88+108.75+388.75+298.75+99.38+895.88+96.88+70+49.9</f>
        <v>41714.00299999998</v>
      </c>
      <c r="F169" s="37" t="s">
        <v>199</v>
      </c>
      <c r="G169" s="14"/>
      <c r="H169" s="14" t="s">
        <v>114</v>
      </c>
      <c r="I169" s="15"/>
      <c r="J169" s="14" t="s">
        <v>145</v>
      </c>
      <c r="K169" s="19"/>
      <c r="L169" s="19"/>
      <c r="M169" s="19"/>
      <c r="N169" s="19"/>
      <c r="O169" s="19"/>
    </row>
    <row r="170" spans="1:15" ht="158.25" customHeight="1" thickBot="1">
      <c r="A170" s="24">
        <v>41</v>
      </c>
      <c r="B170" s="8" t="s">
        <v>141</v>
      </c>
      <c r="C170" s="5"/>
      <c r="D170" s="14">
        <v>60000</v>
      </c>
      <c r="E170" s="14">
        <f>33068.69+82.5+80+65+41.25+45+50+60+25+57.5+93.75+3+22.5+171.25+1069.25+45+112.5+6+75+67.5+63+86.25+806.25+371.25+1403+98.75+101.25+690.25+252.63+388.13+187.5+1986.3+939+1853.5+146.88+462.5+376.25+299.25+82.5+75+364.38</f>
        <v>46274.509999999995</v>
      </c>
      <c r="F170" s="37" t="s">
        <v>183</v>
      </c>
      <c r="G170" s="14"/>
      <c r="H170" s="14" t="s">
        <v>114</v>
      </c>
      <c r="I170" s="15"/>
      <c r="J170" s="14" t="s">
        <v>145</v>
      </c>
      <c r="K170" s="19"/>
      <c r="L170" s="19"/>
      <c r="M170" s="19"/>
      <c r="N170" s="19"/>
      <c r="O170" s="19"/>
    </row>
    <row r="171" spans="1:15" ht="277.5" customHeight="1" thickBot="1">
      <c r="A171" s="24">
        <v>42</v>
      </c>
      <c r="B171" s="8" t="s">
        <v>142</v>
      </c>
      <c r="C171" s="5"/>
      <c r="D171" s="14">
        <v>90000</v>
      </c>
      <c r="E171" s="14">
        <f>89164.61+367.5+200+2091.35+925.76+600+270+1771.88+2349.18+72.5+2607.99+30+220.25</f>
        <v>100671.02</v>
      </c>
      <c r="F171" s="37" t="s">
        <v>185</v>
      </c>
      <c r="G171" s="14"/>
      <c r="H171" s="14" t="s">
        <v>114</v>
      </c>
      <c r="I171" s="15"/>
      <c r="J171" s="14" t="s">
        <v>145</v>
      </c>
      <c r="K171" s="19"/>
      <c r="L171" s="19"/>
      <c r="M171" s="19"/>
      <c r="N171" s="19"/>
      <c r="O171" s="19"/>
    </row>
    <row r="172" spans="1:15" ht="110.25" customHeight="1" thickBot="1">
      <c r="A172" s="24">
        <v>43</v>
      </c>
      <c r="B172" s="8" t="s">
        <v>139</v>
      </c>
      <c r="C172" s="5"/>
      <c r="D172" s="14">
        <v>40000</v>
      </c>
      <c r="E172" s="14">
        <f>17412.05+1380.1+92.5+18.75+23.75+131.25+75+51.88+102.76+1571.68+730+570+201.6+547.5+1380.1+930+456.25+1207.59+2184.13+570+547.5+742.5+1207.57</f>
        <v>32134.459999999995</v>
      </c>
      <c r="F172" s="37" t="s">
        <v>198</v>
      </c>
      <c r="G172" s="14"/>
      <c r="H172" s="14" t="s">
        <v>114</v>
      </c>
      <c r="I172" s="15"/>
      <c r="J172" s="14" t="s">
        <v>145</v>
      </c>
      <c r="K172" s="19"/>
      <c r="L172" s="19"/>
      <c r="M172" s="19"/>
      <c r="N172" s="19"/>
      <c r="O172" s="19"/>
    </row>
    <row r="173" spans="1:15" ht="365.25" customHeight="1" thickBot="1">
      <c r="A173" s="24">
        <v>44</v>
      </c>
      <c r="B173" s="8" t="s">
        <v>140</v>
      </c>
      <c r="C173" s="5"/>
      <c r="D173" s="14">
        <v>220000</v>
      </c>
      <c r="E173" s="14">
        <f>119325.89+420+472.5+867.5+2598.44+1045+321.26+1255.19+398.29+400+935.03+617.34+307.28+154.5+617.34+1653.75+1481.25+1225+676+420+925+2090+1656.25+852.44+112.5+210+840.99+315.9+1207.5+712.5+1980+762.5+620.6+1987.76+622.59+1319.94+1095.4+400+480+1980+1090.44+1206+1656.25+947.05+1731.78+250.45+322.04+918.01+802.75+2195+241.78+1980+881.25+2292.5+342+1225+693.6+1942+715.97+977.75+1543.45+851.25+740+786.75+1453+202.24+278.69+1980+724.06+966.67+1683.8+1980+1207.5+780+705+1078.84+315.9+579.58+752.16+852.3+450+982.74+452.76+480+874.5+827.5+2863.75+1102.5</f>
        <v>205269.99</v>
      </c>
      <c r="F173" s="37" t="s">
        <v>197</v>
      </c>
      <c r="G173" s="14"/>
      <c r="H173" s="14" t="s">
        <v>114</v>
      </c>
      <c r="I173" s="15"/>
      <c r="J173" s="14" t="s">
        <v>145</v>
      </c>
      <c r="K173" s="19"/>
      <c r="L173" s="19"/>
      <c r="M173" s="19"/>
      <c r="N173" s="19"/>
      <c r="O173" s="19"/>
    </row>
    <row r="174" spans="1:15" ht="157.5" customHeight="1" hidden="1" thickBot="1">
      <c r="A174" s="23"/>
      <c r="B174" s="5"/>
      <c r="C174" s="5"/>
      <c r="D174" s="14"/>
      <c r="E174" s="14"/>
      <c r="F174" s="14"/>
      <c r="G174" s="14"/>
      <c r="H174" s="15"/>
      <c r="I174" s="15"/>
      <c r="J174" s="15"/>
      <c r="K174" s="19"/>
      <c r="L174" s="19"/>
      <c r="M174" s="19"/>
      <c r="N174" s="19"/>
      <c r="O174" s="19"/>
    </row>
    <row r="175" spans="1:15" ht="16.5" hidden="1" thickBot="1">
      <c r="A175" s="6"/>
      <c r="B175" s="8"/>
      <c r="C175" s="5"/>
      <c r="D175" s="14"/>
      <c r="E175" s="14"/>
      <c r="F175" s="14"/>
      <c r="G175" s="14"/>
      <c r="H175" s="15"/>
      <c r="I175" s="15"/>
      <c r="J175" s="15"/>
      <c r="K175" s="19"/>
      <c r="L175" s="19"/>
      <c r="M175" s="19"/>
      <c r="N175" s="19"/>
      <c r="O175" s="19"/>
    </row>
    <row r="176" spans="1:15" ht="111" hidden="1" thickBot="1">
      <c r="A176" s="24">
        <v>96</v>
      </c>
      <c r="B176" s="5" t="s">
        <v>74</v>
      </c>
      <c r="C176" s="5"/>
      <c r="D176" s="14"/>
      <c r="E176" s="14"/>
      <c r="F176" s="14"/>
      <c r="G176" s="14"/>
      <c r="H176" s="15"/>
      <c r="I176" s="15"/>
      <c r="J176" s="15" t="s">
        <v>76</v>
      </c>
      <c r="K176" s="19"/>
      <c r="L176" s="19"/>
      <c r="M176" s="19"/>
      <c r="N176" s="19"/>
      <c r="O176" s="19"/>
    </row>
    <row r="177" spans="1:15" ht="16.5" hidden="1" thickBot="1">
      <c r="A177" s="24"/>
      <c r="B177" s="5"/>
      <c r="C177" s="5"/>
      <c r="D177" s="14"/>
      <c r="E177" s="14"/>
      <c r="F177" s="14"/>
      <c r="G177" s="14"/>
      <c r="H177" s="15"/>
      <c r="I177" s="15"/>
      <c r="J177" s="15"/>
      <c r="K177" s="19"/>
      <c r="L177" s="19"/>
      <c r="M177" s="19"/>
      <c r="N177" s="19"/>
      <c r="O177" s="19"/>
    </row>
    <row r="178" spans="1:15" ht="63.75" hidden="1" thickBot="1">
      <c r="A178" s="24">
        <v>52</v>
      </c>
      <c r="B178" s="5" t="s">
        <v>70</v>
      </c>
      <c r="C178" s="5"/>
      <c r="D178" s="14"/>
      <c r="E178" s="14"/>
      <c r="F178" s="14"/>
      <c r="G178" s="14"/>
      <c r="H178" s="15"/>
      <c r="I178" s="15"/>
      <c r="J178" s="15"/>
      <c r="K178" s="19"/>
      <c r="L178" s="19"/>
      <c r="M178" s="19"/>
      <c r="N178" s="19"/>
      <c r="O178" s="19"/>
    </row>
    <row r="179" spans="1:15" ht="32.25" hidden="1" thickBot="1">
      <c r="A179" s="6">
        <v>98</v>
      </c>
      <c r="B179" s="5" t="s">
        <v>38</v>
      </c>
      <c r="C179" s="5"/>
      <c r="D179" s="14"/>
      <c r="E179" s="14"/>
      <c r="F179" s="14"/>
      <c r="G179" s="14"/>
      <c r="H179" s="15"/>
      <c r="I179" s="15"/>
      <c r="J179" s="15" t="s">
        <v>75</v>
      </c>
      <c r="K179" s="19"/>
      <c r="L179" s="19"/>
      <c r="M179" s="19"/>
      <c r="N179" s="19"/>
      <c r="O179" s="19"/>
    </row>
    <row r="180" spans="1:15" ht="30" customHeight="1" hidden="1" thickBot="1">
      <c r="A180" s="6">
        <v>99</v>
      </c>
      <c r="B180" s="5" t="s">
        <v>39</v>
      </c>
      <c r="C180" s="5"/>
      <c r="D180" s="14"/>
      <c r="E180" s="14"/>
      <c r="F180" s="14"/>
      <c r="G180" s="14"/>
      <c r="H180" s="15"/>
      <c r="I180" s="15"/>
      <c r="J180" s="15" t="s">
        <v>72</v>
      </c>
      <c r="K180" s="19"/>
      <c r="L180" s="19"/>
      <c r="M180" s="19"/>
      <c r="N180" s="19"/>
      <c r="O180" s="19"/>
    </row>
    <row r="181" spans="1:15" ht="32.25" hidden="1" thickBot="1">
      <c r="A181" s="6">
        <v>108</v>
      </c>
      <c r="B181" s="8" t="s">
        <v>40</v>
      </c>
      <c r="C181" s="8"/>
      <c r="D181" s="14">
        <v>30000</v>
      </c>
      <c r="E181" s="14"/>
      <c r="F181" s="14"/>
      <c r="G181" s="14"/>
      <c r="H181" s="14"/>
      <c r="I181" s="14"/>
      <c r="J181" s="14">
        <v>30000</v>
      </c>
      <c r="K181" s="20"/>
      <c r="L181" s="20"/>
      <c r="M181" s="20"/>
      <c r="N181" s="20"/>
      <c r="O181" s="20"/>
    </row>
    <row r="182" spans="1:15" ht="129.75" customHeight="1" hidden="1" thickBot="1">
      <c r="A182" s="6">
        <v>100</v>
      </c>
      <c r="B182" s="16" t="s">
        <v>41</v>
      </c>
      <c r="C182" s="16"/>
      <c r="D182" s="14"/>
      <c r="E182" s="14"/>
      <c r="F182" s="14"/>
      <c r="G182" s="14"/>
      <c r="H182" s="15"/>
      <c r="I182" s="15"/>
      <c r="J182" s="15"/>
      <c r="K182" s="19"/>
      <c r="L182" s="19"/>
      <c r="M182" s="19"/>
      <c r="N182" s="19"/>
      <c r="O182" s="19"/>
    </row>
    <row r="183" spans="1:15" ht="33" customHeight="1" hidden="1" thickBot="1">
      <c r="A183" s="6"/>
      <c r="B183" s="16"/>
      <c r="C183" s="16"/>
      <c r="D183" s="14"/>
      <c r="E183" s="14"/>
      <c r="F183" s="14"/>
      <c r="G183" s="14"/>
      <c r="H183" s="15"/>
      <c r="I183" s="15"/>
      <c r="J183" s="15"/>
      <c r="K183" s="19"/>
      <c r="L183" s="19"/>
      <c r="M183" s="19"/>
      <c r="N183" s="19"/>
      <c r="O183" s="19"/>
    </row>
    <row r="184" spans="1:15" ht="16.5" hidden="1" thickBot="1">
      <c r="A184" s="11"/>
      <c r="B184" s="12"/>
      <c r="C184" s="12"/>
      <c r="D184" s="14"/>
      <c r="E184" s="20"/>
      <c r="F184" s="20"/>
      <c r="G184" s="20"/>
      <c r="H184" s="19"/>
      <c r="I184" s="19"/>
      <c r="J184" s="13"/>
      <c r="K184" s="13"/>
      <c r="L184" s="13"/>
      <c r="M184" s="13"/>
      <c r="N184" s="13"/>
      <c r="O184" s="13"/>
    </row>
    <row r="185" spans="1:15" ht="23.25" customHeight="1" hidden="1">
      <c r="A185" s="11"/>
      <c r="B185" s="12"/>
      <c r="C185" s="12"/>
      <c r="D185" s="20"/>
      <c r="E185" s="20"/>
      <c r="F185" s="20"/>
      <c r="G185" s="20"/>
      <c r="H185" s="19"/>
      <c r="I185" s="19"/>
      <c r="J185" s="13"/>
      <c r="K185" s="13"/>
      <c r="L185" s="13"/>
      <c r="M185" s="13"/>
      <c r="N185" s="13"/>
      <c r="O185" s="13"/>
    </row>
    <row r="186" spans="1:15" ht="1.5" customHeight="1" thickBot="1">
      <c r="A186" s="11"/>
      <c r="B186" s="12"/>
      <c r="C186" s="12"/>
      <c r="D186" s="20"/>
      <c r="E186" s="20"/>
      <c r="F186" s="20"/>
      <c r="G186" s="20"/>
      <c r="H186" s="19"/>
      <c r="I186" s="19"/>
      <c r="J186" s="13"/>
      <c r="K186" s="13"/>
      <c r="L186" s="13"/>
      <c r="M186" s="13"/>
      <c r="N186" s="13"/>
      <c r="O186" s="13"/>
    </row>
    <row r="187" spans="1:15" ht="33" customHeight="1" thickBot="1">
      <c r="A187" s="24">
        <v>45</v>
      </c>
      <c r="B187" s="8" t="s">
        <v>149</v>
      </c>
      <c r="C187" s="5"/>
      <c r="D187" s="14">
        <v>1000000</v>
      </c>
      <c r="E187" s="14"/>
      <c r="F187" s="14"/>
      <c r="G187" s="14"/>
      <c r="H187" s="14" t="s">
        <v>114</v>
      </c>
      <c r="I187" s="15"/>
      <c r="J187" s="14" t="s">
        <v>150</v>
      </c>
      <c r="K187" s="19"/>
      <c r="L187" s="19"/>
      <c r="M187" s="19"/>
      <c r="N187" s="19"/>
      <c r="O187" s="19"/>
    </row>
    <row r="188" spans="1:15" ht="15.75">
      <c r="A188" s="11"/>
      <c r="B188" s="12"/>
      <c r="C188" s="12"/>
      <c r="D188" s="12"/>
      <c r="E188" s="12"/>
      <c r="F188" s="12"/>
      <c r="G188" s="12"/>
      <c r="H188" s="12"/>
      <c r="I188" s="12"/>
      <c r="J188" s="13"/>
      <c r="K188" s="13"/>
      <c r="L188" s="13"/>
      <c r="M188" s="13"/>
      <c r="N188" s="13"/>
      <c r="O188" s="13"/>
    </row>
    <row r="189" spans="1:15" ht="15.75">
      <c r="A189" s="11"/>
      <c r="B189" s="12"/>
      <c r="C189" s="12"/>
      <c r="D189" s="12"/>
      <c r="E189" s="12"/>
      <c r="F189" s="12"/>
      <c r="G189" s="12"/>
      <c r="H189" s="12"/>
      <c r="I189" s="12"/>
      <c r="J189" s="13" t="s">
        <v>42</v>
      </c>
      <c r="K189" s="13"/>
      <c r="L189" s="13"/>
      <c r="M189" s="13"/>
      <c r="N189" s="13"/>
      <c r="O189" s="13"/>
    </row>
    <row r="190" spans="1:15" ht="15.75">
      <c r="A190" s="11"/>
      <c r="B190" s="12"/>
      <c r="C190" s="12"/>
      <c r="D190" s="12"/>
      <c r="E190" s="12"/>
      <c r="F190" s="12"/>
      <c r="G190" s="12"/>
      <c r="H190" s="12"/>
      <c r="I190" s="12" t="s">
        <v>81</v>
      </c>
      <c r="J190" s="13" t="s">
        <v>82</v>
      </c>
      <c r="K190" s="13"/>
      <c r="L190" s="13"/>
      <c r="M190" s="13"/>
      <c r="N190" s="13"/>
      <c r="O190" s="13"/>
    </row>
    <row r="191" spans="1:15" ht="15.75">
      <c r="A191" s="11"/>
      <c r="B191" s="12"/>
      <c r="C191" s="12"/>
      <c r="D191" s="12"/>
      <c r="E191" s="12"/>
      <c r="F191" s="12"/>
      <c r="G191" s="12"/>
      <c r="H191" s="12"/>
      <c r="I191" s="12"/>
      <c r="J191" s="13"/>
      <c r="K191" s="13"/>
      <c r="L191" s="13"/>
      <c r="M191" s="13"/>
      <c r="N191" s="13"/>
      <c r="O191" s="13"/>
    </row>
    <row r="192" spans="1:15" ht="15.75">
      <c r="A192" s="11"/>
      <c r="B192" s="12"/>
      <c r="C192" s="12"/>
      <c r="D192" s="12"/>
      <c r="E192" s="12"/>
      <c r="F192" s="12"/>
      <c r="G192" s="12"/>
      <c r="H192" s="12"/>
      <c r="I192" s="12"/>
      <c r="J192" s="13"/>
      <c r="K192" s="13"/>
      <c r="L192" s="13"/>
      <c r="M192" s="13"/>
      <c r="N192" s="13"/>
      <c r="O192" s="13"/>
    </row>
    <row r="193" spans="1:15" ht="15.75">
      <c r="A193" s="11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ht="15.75">
      <c r="A194" s="11"/>
      <c r="B194" s="12"/>
      <c r="C194" s="12"/>
      <c r="D194" s="12"/>
      <c r="E194" s="12"/>
      <c r="F194" s="12"/>
      <c r="G194" s="12"/>
      <c r="H194" s="12"/>
      <c r="I194" s="12"/>
      <c r="J194" s="13"/>
      <c r="K194" s="13"/>
      <c r="L194" s="13"/>
      <c r="M194" s="13"/>
      <c r="N194" s="13"/>
      <c r="O194" s="13"/>
    </row>
    <row r="195" spans="1:15" ht="15.75">
      <c r="A195" s="11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ht="15.75">
      <c r="A196" s="11"/>
      <c r="B196" s="12"/>
      <c r="C196" s="12"/>
      <c r="D196" s="12"/>
      <c r="E196" s="12"/>
      <c r="F196" s="12"/>
      <c r="G196" s="12"/>
      <c r="H196" s="12"/>
      <c r="I196" s="12"/>
      <c r="J196" s="13"/>
      <c r="K196" s="13"/>
      <c r="L196" s="13"/>
      <c r="M196" s="13"/>
      <c r="N196" s="13"/>
      <c r="O196" s="13"/>
    </row>
    <row r="197" spans="1:15" ht="15.75">
      <c r="A197" s="11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15.75">
      <c r="A198" s="11"/>
      <c r="B198" s="12"/>
      <c r="C198" s="12"/>
      <c r="D198" s="12"/>
      <c r="E198" s="12"/>
      <c r="F198" s="12"/>
      <c r="G198" s="12"/>
      <c r="H198" s="12"/>
      <c r="I198" s="12"/>
      <c r="J198" s="13"/>
      <c r="K198" s="13"/>
      <c r="L198" s="13"/>
      <c r="M198" s="13"/>
      <c r="N198" s="13"/>
      <c r="O198" s="13"/>
    </row>
    <row r="199" spans="1:15" ht="15.75">
      <c r="A199" s="11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ht="15.75">
      <c r="A200" s="1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15.75">
      <c r="A201" s="11"/>
      <c r="B201" s="12"/>
      <c r="C201" s="12"/>
      <c r="D201" s="25"/>
      <c r="E201" s="25"/>
      <c r="F201" s="25"/>
      <c r="G201" s="25"/>
      <c r="H201" s="12"/>
      <c r="I201" s="12"/>
      <c r="J201" s="12"/>
      <c r="K201" s="12"/>
      <c r="L201" s="12"/>
      <c r="M201" s="12"/>
      <c r="N201" s="12"/>
      <c r="O201" s="12"/>
    </row>
    <row r="202" spans="1:15" ht="15.75">
      <c r="A202" s="11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 ht="15.75">
      <c r="A203" s="11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ht="15.75">
      <c r="A204" s="11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ht="15.75">
      <c r="A205" s="11"/>
      <c r="B205" s="12"/>
      <c r="C205" s="12"/>
      <c r="D205" s="12"/>
      <c r="E205" s="12"/>
      <c r="F205" s="12"/>
      <c r="G205" s="12"/>
      <c r="H205" s="12"/>
      <c r="I205" s="12"/>
      <c r="J205" s="13"/>
      <c r="K205" s="13"/>
      <c r="L205" s="13"/>
      <c r="M205" s="13"/>
      <c r="N205" s="13"/>
      <c r="O205" s="13"/>
    </row>
    <row r="206" spans="1:15" ht="15.75">
      <c r="A206" s="11"/>
      <c r="B206" s="12"/>
      <c r="C206" s="12"/>
      <c r="D206" s="12"/>
      <c r="E206" s="12"/>
      <c r="F206" s="12"/>
      <c r="G206" s="12"/>
      <c r="H206" s="12"/>
      <c r="I206" s="12"/>
      <c r="J206" s="13"/>
      <c r="K206" s="13"/>
      <c r="L206" s="13"/>
      <c r="M206" s="13"/>
      <c r="N206" s="13"/>
      <c r="O206" s="13"/>
    </row>
    <row r="207" spans="1:15" ht="15.75">
      <c r="A207" s="11"/>
      <c r="B207" s="12"/>
      <c r="C207" s="12"/>
      <c r="D207" s="12"/>
      <c r="E207" s="12"/>
      <c r="F207" s="12"/>
      <c r="G207" s="12"/>
      <c r="H207" s="12"/>
      <c r="I207" s="12"/>
      <c r="J207" s="13"/>
      <c r="K207" s="13"/>
      <c r="L207" s="13"/>
      <c r="M207" s="13"/>
      <c r="N207" s="13"/>
      <c r="O207" s="13"/>
    </row>
    <row r="208" spans="1:15" ht="15.75">
      <c r="A208" s="11"/>
      <c r="B208" s="12"/>
      <c r="C208" s="12"/>
      <c r="D208" s="12"/>
      <c r="E208" s="12"/>
      <c r="F208" s="12"/>
      <c r="G208" s="12"/>
      <c r="H208" s="12"/>
      <c r="I208" s="12"/>
      <c r="J208" s="13"/>
      <c r="K208" s="13"/>
      <c r="L208" s="13"/>
      <c r="M208" s="13"/>
      <c r="N208" s="13"/>
      <c r="O208" s="13"/>
    </row>
    <row r="209" spans="1:15" ht="15.75">
      <c r="A209" s="11"/>
      <c r="B209" s="12"/>
      <c r="C209" s="12"/>
      <c r="D209" s="12"/>
      <c r="E209" s="12"/>
      <c r="F209" s="12"/>
      <c r="G209" s="12"/>
      <c r="H209" s="12"/>
      <c r="I209" s="12"/>
      <c r="J209" s="13"/>
      <c r="K209" s="13"/>
      <c r="L209" s="13"/>
      <c r="M209" s="13"/>
      <c r="N209" s="13"/>
      <c r="O209" s="13"/>
    </row>
    <row r="210" spans="1:15" ht="15.75">
      <c r="A210" s="11"/>
      <c r="B210" s="12"/>
      <c r="C210" s="12"/>
      <c r="D210" s="12"/>
      <c r="E210" s="12"/>
      <c r="F210" s="12"/>
      <c r="G210" s="12"/>
      <c r="H210" s="12"/>
      <c r="I210" s="12"/>
      <c r="J210" s="13"/>
      <c r="K210" s="13"/>
      <c r="L210" s="13"/>
      <c r="M210" s="13"/>
      <c r="N210" s="13"/>
      <c r="O210" s="13"/>
    </row>
    <row r="211" spans="1:15" ht="15.75">
      <c r="A211" s="11"/>
      <c r="B211" s="12"/>
      <c r="C211" s="12"/>
      <c r="D211" s="12"/>
      <c r="E211" s="12"/>
      <c r="F211" s="12"/>
      <c r="G211" s="12"/>
      <c r="H211" s="12"/>
      <c r="I211" s="12"/>
      <c r="J211" s="13"/>
      <c r="K211" s="13"/>
      <c r="L211" s="13"/>
      <c r="M211" s="13"/>
      <c r="N211" s="13"/>
      <c r="O211" s="13"/>
    </row>
    <row r="212" spans="1:15" ht="15.75">
      <c r="A212" s="11"/>
      <c r="B212" s="12"/>
      <c r="C212" s="12"/>
      <c r="D212" s="12"/>
      <c r="E212" s="12"/>
      <c r="F212" s="12"/>
      <c r="G212" s="12"/>
      <c r="H212" s="12"/>
      <c r="I212" s="12"/>
      <c r="J212" s="13"/>
      <c r="K212" s="13"/>
      <c r="L212" s="13"/>
      <c r="M212" s="13"/>
      <c r="N212" s="13"/>
      <c r="O212" s="13"/>
    </row>
    <row r="213" spans="1:15" ht="15.75">
      <c r="A213" s="11"/>
      <c r="B213" s="12"/>
      <c r="C213" s="12"/>
      <c r="D213" s="12"/>
      <c r="E213" s="12"/>
      <c r="F213" s="12"/>
      <c r="G213" s="12"/>
      <c r="H213" s="12"/>
      <c r="I213" s="12"/>
      <c r="J213" s="13"/>
      <c r="K213" s="13"/>
      <c r="L213" s="13"/>
      <c r="M213" s="13"/>
      <c r="N213" s="13"/>
      <c r="O213" s="13"/>
    </row>
    <row r="214" spans="1:15" ht="15.75">
      <c r="A214" s="11"/>
      <c r="B214" s="12"/>
      <c r="C214" s="12"/>
      <c r="D214" s="12"/>
      <c r="E214" s="12"/>
      <c r="F214" s="12"/>
      <c r="G214" s="12"/>
      <c r="H214" s="12"/>
      <c r="I214" s="12"/>
      <c r="J214" s="13"/>
      <c r="K214" s="13"/>
      <c r="L214" s="13"/>
      <c r="M214" s="13"/>
      <c r="N214" s="13"/>
      <c r="O214" s="13"/>
    </row>
    <row r="215" spans="1:15" ht="15.75">
      <c r="A215" s="1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15.75">
      <c r="A216" s="11"/>
      <c r="B216" s="12"/>
      <c r="C216" s="12"/>
      <c r="D216" s="12"/>
      <c r="E216" s="12"/>
      <c r="F216" s="12"/>
      <c r="G216" s="12"/>
      <c r="H216" s="12"/>
      <c r="I216" s="12"/>
      <c r="J216" s="13"/>
      <c r="K216" s="13"/>
      <c r="L216" s="13"/>
      <c r="M216" s="13"/>
      <c r="N216" s="13"/>
      <c r="O216" s="13"/>
    </row>
    <row r="217" spans="1:15" ht="15.75">
      <c r="A217" s="11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ht="15.75">
      <c r="A218" s="11"/>
      <c r="B218" s="12"/>
      <c r="C218" s="12"/>
      <c r="D218" s="12"/>
      <c r="E218" s="12"/>
      <c r="F218" s="12"/>
      <c r="G218" s="12"/>
      <c r="H218" s="12"/>
      <c r="I218" s="12"/>
      <c r="J218" s="13"/>
      <c r="K218" s="13"/>
      <c r="L218" s="13"/>
      <c r="M218" s="13"/>
      <c r="N218" s="13"/>
      <c r="O218" s="13"/>
    </row>
    <row r="219" spans="1:15" ht="15.75">
      <c r="A219" s="11"/>
      <c r="B219" s="12"/>
      <c r="C219" s="12"/>
      <c r="D219" s="12"/>
      <c r="E219" s="12"/>
      <c r="F219" s="12"/>
      <c r="G219" s="12"/>
      <c r="H219" s="12"/>
      <c r="I219" s="12"/>
      <c r="J219" s="13"/>
      <c r="K219" s="13"/>
      <c r="L219" s="13"/>
      <c r="M219" s="13"/>
      <c r="N219" s="13"/>
      <c r="O219" s="13"/>
    </row>
    <row r="220" spans="1:15" ht="15.75">
      <c r="A220" s="11"/>
      <c r="B220" s="12"/>
      <c r="C220" s="12"/>
      <c r="D220" s="12"/>
      <c r="E220" s="12"/>
      <c r="F220" s="12"/>
      <c r="G220" s="12"/>
      <c r="H220" s="12"/>
      <c r="I220" s="12"/>
      <c r="J220" s="13"/>
      <c r="K220" s="13"/>
      <c r="L220" s="13"/>
      <c r="M220" s="13"/>
      <c r="N220" s="13"/>
      <c r="O220" s="13"/>
    </row>
    <row r="221" spans="1:15" ht="15.75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ht="15.75">
      <c r="A222" s="1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15.75">
      <c r="A223" s="11"/>
      <c r="B223" s="12"/>
      <c r="C223" s="12"/>
      <c r="D223" s="12"/>
      <c r="E223" s="12"/>
      <c r="F223" s="12"/>
      <c r="G223" s="12"/>
      <c r="H223" s="12"/>
      <c r="I223" s="12"/>
      <c r="J223" s="13"/>
      <c r="K223" s="13"/>
      <c r="L223" s="13"/>
      <c r="M223" s="13"/>
      <c r="N223" s="13"/>
      <c r="O223" s="13"/>
    </row>
    <row r="224" spans="1:15" ht="15.75">
      <c r="A224" s="11"/>
      <c r="B224" s="12"/>
      <c r="C224" s="12"/>
      <c r="D224" s="12"/>
      <c r="E224" s="12"/>
      <c r="F224" s="12"/>
      <c r="G224" s="12"/>
      <c r="H224" s="12"/>
      <c r="I224" s="12"/>
      <c r="J224" s="13"/>
      <c r="K224" s="13"/>
      <c r="L224" s="13"/>
      <c r="M224" s="13"/>
      <c r="N224" s="13"/>
      <c r="O224" s="13"/>
    </row>
    <row r="225" spans="1:15" ht="15.75">
      <c r="A225" s="11"/>
      <c r="B225" s="12"/>
      <c r="C225" s="12"/>
      <c r="D225" s="12"/>
      <c r="E225" s="12"/>
      <c r="F225" s="12"/>
      <c r="G225" s="12"/>
      <c r="H225" s="12"/>
      <c r="I225" s="12"/>
      <c r="J225" s="13"/>
      <c r="K225" s="13"/>
      <c r="L225" s="13"/>
      <c r="M225" s="13"/>
      <c r="N225" s="13"/>
      <c r="O225" s="13"/>
    </row>
    <row r="226" spans="1:15" ht="15.75">
      <c r="A226" s="11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ht="15.75">
      <c r="A227" s="11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ht="15.75">
      <c r="A228" s="11"/>
      <c r="B228" s="12"/>
      <c r="C228" s="12"/>
      <c r="D228" s="12"/>
      <c r="E228" s="12"/>
      <c r="F228" s="12"/>
      <c r="G228" s="12"/>
      <c r="H228" s="12"/>
      <c r="I228" s="12"/>
      <c r="J228" s="13"/>
      <c r="K228" s="13"/>
      <c r="L228" s="13"/>
      <c r="M228" s="13"/>
      <c r="N228" s="13"/>
      <c r="O228" s="13"/>
    </row>
    <row r="229" spans="1:15" ht="15.75">
      <c r="A229" s="11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ht="15.75">
      <c r="A230" s="1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ht="15.75">
      <c r="A231" s="11"/>
      <c r="B231" s="12"/>
      <c r="C231" s="12"/>
      <c r="D231" s="12"/>
      <c r="E231" s="12"/>
      <c r="F231" s="12"/>
      <c r="G231" s="12"/>
      <c r="H231" s="12"/>
      <c r="I231" s="12"/>
      <c r="J231" s="13"/>
      <c r="K231" s="13"/>
      <c r="L231" s="13"/>
      <c r="M231" s="13"/>
      <c r="N231" s="13"/>
      <c r="O231" s="13"/>
    </row>
    <row r="232" spans="1:15" ht="15.75">
      <c r="A232" s="11"/>
      <c r="B232" s="12"/>
      <c r="C232" s="12"/>
      <c r="D232" s="12"/>
      <c r="E232" s="12"/>
      <c r="F232" s="12"/>
      <c r="G232" s="12"/>
      <c r="H232" s="12"/>
      <c r="I232" s="12"/>
      <c r="J232" s="13"/>
      <c r="K232" s="13"/>
      <c r="L232" s="13"/>
      <c r="M232" s="13"/>
      <c r="N232" s="13"/>
      <c r="O232" s="13"/>
    </row>
    <row r="233" spans="1:15" ht="15.75">
      <c r="A233" s="11"/>
      <c r="B233" s="12"/>
      <c r="C233" s="12"/>
      <c r="D233" s="12"/>
      <c r="E233" s="12"/>
      <c r="F233" s="12"/>
      <c r="G233" s="12"/>
      <c r="H233" s="12"/>
      <c r="I233" s="12"/>
      <c r="J233" s="13"/>
      <c r="K233" s="13"/>
      <c r="L233" s="13"/>
      <c r="M233" s="13"/>
      <c r="N233" s="13"/>
      <c r="O233" s="13"/>
    </row>
    <row r="234" spans="1:15" ht="15.75">
      <c r="A234" s="11"/>
      <c r="B234" s="12"/>
      <c r="C234" s="12"/>
      <c r="D234" s="12"/>
      <c r="E234" s="12"/>
      <c r="F234" s="12"/>
      <c r="G234" s="12"/>
      <c r="H234" s="12"/>
      <c r="I234" s="12"/>
      <c r="J234" s="13"/>
      <c r="K234" s="13"/>
      <c r="L234" s="13"/>
      <c r="M234" s="13"/>
      <c r="N234" s="13"/>
      <c r="O234" s="13"/>
    </row>
    <row r="235" spans="1:15" ht="15.75">
      <c r="A235" s="11"/>
      <c r="B235" s="12"/>
      <c r="C235" s="12"/>
      <c r="D235" s="12"/>
      <c r="E235" s="12"/>
      <c r="F235" s="12"/>
      <c r="G235" s="12"/>
      <c r="H235" s="12"/>
      <c r="I235" s="12"/>
      <c r="J235" s="13"/>
      <c r="K235" s="13"/>
      <c r="L235" s="13"/>
      <c r="M235" s="13"/>
      <c r="N235" s="13"/>
      <c r="O235" s="13"/>
    </row>
    <row r="236" spans="1:15" ht="15.75">
      <c r="A236" s="11"/>
      <c r="B236" s="12"/>
      <c r="C236" s="12"/>
      <c r="D236" s="12"/>
      <c r="E236" s="12"/>
      <c r="F236" s="12"/>
      <c r="G236" s="12"/>
      <c r="H236" s="12"/>
      <c r="I236" s="12"/>
      <c r="J236" s="13"/>
      <c r="K236" s="13"/>
      <c r="L236" s="13"/>
      <c r="M236" s="13"/>
      <c r="N236" s="13"/>
      <c r="O236" s="13"/>
    </row>
    <row r="237" spans="1:15" ht="15.75">
      <c r="A237" s="11"/>
      <c r="B237" s="12"/>
      <c r="C237" s="12"/>
      <c r="D237" s="12"/>
      <c r="E237" s="12"/>
      <c r="F237" s="12"/>
      <c r="G237" s="12"/>
      <c r="H237" s="12"/>
      <c r="I237" s="12"/>
      <c r="J237" s="13"/>
      <c r="K237" s="13"/>
      <c r="L237" s="13"/>
      <c r="M237" s="13"/>
      <c r="N237" s="13"/>
      <c r="O237" s="13"/>
    </row>
    <row r="238" spans="1:15" ht="15.75">
      <c r="A238" s="11"/>
      <c r="B238" s="12"/>
      <c r="C238" s="12"/>
      <c r="D238" s="12"/>
      <c r="E238" s="12"/>
      <c r="F238" s="12"/>
      <c r="G238" s="12"/>
      <c r="H238" s="12"/>
      <c r="I238" s="12"/>
      <c r="J238" s="13"/>
      <c r="K238" s="13"/>
      <c r="L238" s="13"/>
      <c r="M238" s="13"/>
      <c r="N238" s="13"/>
      <c r="O238" s="13"/>
    </row>
    <row r="239" spans="1:15" ht="15.75">
      <c r="A239" s="11"/>
      <c r="B239" s="12"/>
      <c r="C239" s="12"/>
      <c r="D239" s="12"/>
      <c r="E239" s="12"/>
      <c r="F239" s="12"/>
      <c r="G239" s="12"/>
      <c r="H239" s="12"/>
      <c r="I239" s="12"/>
      <c r="J239" s="13"/>
      <c r="K239" s="13"/>
      <c r="L239" s="13"/>
      <c r="M239" s="13"/>
      <c r="N239" s="13"/>
      <c r="O239" s="13"/>
    </row>
    <row r="240" spans="1:15" ht="15.75">
      <c r="A240" s="11"/>
      <c r="B240" s="12"/>
      <c r="C240" s="12"/>
      <c r="D240" s="12"/>
      <c r="E240" s="12"/>
      <c r="F240" s="12"/>
      <c r="G240" s="12"/>
      <c r="H240" s="12"/>
      <c r="I240" s="12"/>
      <c r="J240" s="13"/>
      <c r="K240" s="13"/>
      <c r="L240" s="13"/>
      <c r="M240" s="13"/>
      <c r="N240" s="13"/>
      <c r="O240" s="13"/>
    </row>
    <row r="241" spans="1:15" ht="15.75">
      <c r="A241" s="11"/>
      <c r="B241" s="12"/>
      <c r="C241" s="12"/>
      <c r="D241" s="12"/>
      <c r="E241" s="12"/>
      <c r="F241" s="12"/>
      <c r="G241" s="12"/>
      <c r="H241" s="12"/>
      <c r="I241" s="12"/>
      <c r="J241" s="13"/>
      <c r="K241" s="13"/>
      <c r="L241" s="13"/>
      <c r="M241" s="13"/>
      <c r="N241" s="13"/>
      <c r="O241" s="13"/>
    </row>
    <row r="242" spans="1:15" ht="15.75">
      <c r="A242" s="11"/>
      <c r="B242" s="12"/>
      <c r="C242" s="12"/>
      <c r="D242" s="12"/>
      <c r="E242" s="12"/>
      <c r="F242" s="12"/>
      <c r="G242" s="12"/>
      <c r="H242" s="12"/>
      <c r="I242" s="12"/>
      <c r="J242" s="13"/>
      <c r="K242" s="13"/>
      <c r="L242" s="13"/>
      <c r="M242" s="13"/>
      <c r="N242" s="13"/>
      <c r="O242" s="13"/>
    </row>
    <row r="243" spans="1:15" ht="15.75">
      <c r="A243" s="11"/>
      <c r="B243" s="12"/>
      <c r="C243" s="12"/>
      <c r="D243" s="12"/>
      <c r="E243" s="12"/>
      <c r="F243" s="12"/>
      <c r="G243" s="12"/>
      <c r="H243" s="12"/>
      <c r="I243" s="12"/>
      <c r="J243" s="13"/>
      <c r="K243" s="13"/>
      <c r="L243" s="13"/>
      <c r="M243" s="13"/>
      <c r="N243" s="13"/>
      <c r="O243" s="13"/>
    </row>
    <row r="244" spans="1:15" ht="15.75">
      <c r="A244" s="11"/>
      <c r="B244" s="12"/>
      <c r="C244" s="12"/>
      <c r="D244" s="12"/>
      <c r="E244" s="12"/>
      <c r="F244" s="12"/>
      <c r="G244" s="12"/>
      <c r="H244" s="12"/>
      <c r="I244" s="12"/>
      <c r="J244" s="13"/>
      <c r="K244" s="13"/>
      <c r="L244" s="13"/>
      <c r="M244" s="13"/>
      <c r="N244" s="13"/>
      <c r="O244" s="13"/>
    </row>
    <row r="245" spans="1:15" ht="15.75">
      <c r="A245" s="11"/>
      <c r="B245" s="12"/>
      <c r="C245" s="12"/>
      <c r="D245" s="12"/>
      <c r="E245" s="12"/>
      <c r="F245" s="12"/>
      <c r="G245" s="12"/>
      <c r="H245" s="12"/>
      <c r="I245" s="12"/>
      <c r="J245" s="13"/>
      <c r="K245" s="13"/>
      <c r="L245" s="13"/>
      <c r="M245" s="13"/>
      <c r="N245" s="13"/>
      <c r="O245" s="13"/>
    </row>
    <row r="246" spans="1:15" ht="15.75">
      <c r="A246" s="11"/>
      <c r="B246" s="12"/>
      <c r="C246" s="12"/>
      <c r="D246" s="12"/>
      <c r="E246" s="12"/>
      <c r="F246" s="12"/>
      <c r="G246" s="12"/>
      <c r="H246" s="12"/>
      <c r="I246" s="12"/>
      <c r="J246" s="13"/>
      <c r="K246" s="13"/>
      <c r="L246" s="13"/>
      <c r="M246" s="13"/>
      <c r="N246" s="13"/>
      <c r="O246" s="13"/>
    </row>
    <row r="247" spans="1:15" ht="15.75">
      <c r="A247" s="11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 ht="15.75">
      <c r="A248" s="11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15.75">
      <c r="A249" s="11"/>
      <c r="B249" s="12"/>
      <c r="C249" s="12"/>
      <c r="D249" s="12"/>
      <c r="E249" s="12"/>
      <c r="F249" s="12"/>
      <c r="G249" s="12"/>
      <c r="H249" s="12"/>
      <c r="I249" s="12"/>
      <c r="J249" s="13"/>
      <c r="K249" s="13"/>
      <c r="L249" s="13"/>
      <c r="M249" s="13"/>
      <c r="N249" s="13"/>
      <c r="O249" s="13"/>
    </row>
    <row r="250" spans="1:15" ht="15.75">
      <c r="A250" s="11"/>
      <c r="B250" s="12"/>
      <c r="C250" s="12"/>
      <c r="D250" s="12"/>
      <c r="E250" s="12"/>
      <c r="F250" s="12"/>
      <c r="G250" s="12"/>
      <c r="H250" s="12"/>
      <c r="I250" s="12"/>
      <c r="J250" s="13"/>
      <c r="K250" s="13"/>
      <c r="L250" s="13"/>
      <c r="M250" s="13"/>
      <c r="N250" s="13"/>
      <c r="O250" s="13"/>
    </row>
    <row r="251" spans="1:15" ht="15.75">
      <c r="A251" s="11"/>
      <c r="B251" s="12"/>
      <c r="C251" s="12"/>
      <c r="D251" s="12"/>
      <c r="E251" s="12"/>
      <c r="F251" s="12"/>
      <c r="G251" s="12"/>
      <c r="H251" s="12"/>
      <c r="I251" s="12"/>
      <c r="J251" s="13"/>
      <c r="K251" s="13"/>
      <c r="L251" s="13"/>
      <c r="M251" s="13"/>
      <c r="N251" s="13"/>
      <c r="O251" s="13"/>
    </row>
    <row r="252" spans="1:15" ht="15.75">
      <c r="A252" s="11"/>
      <c r="B252" s="12"/>
      <c r="C252" s="12"/>
      <c r="D252" s="12"/>
      <c r="E252" s="12"/>
      <c r="F252" s="12"/>
      <c r="G252" s="12"/>
      <c r="H252" s="12"/>
      <c r="I252" s="12"/>
      <c r="J252" s="13"/>
      <c r="K252" s="13"/>
      <c r="L252" s="13"/>
      <c r="M252" s="13"/>
      <c r="N252" s="13"/>
      <c r="O252" s="13"/>
    </row>
    <row r="253" spans="1:15" ht="15.75">
      <c r="A253" s="11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ht="15.75">
      <c r="A254" s="11"/>
      <c r="B254" s="12"/>
      <c r="C254" s="12"/>
      <c r="D254" s="12"/>
      <c r="E254" s="12"/>
      <c r="F254" s="12"/>
      <c r="G254" s="12"/>
      <c r="H254" s="12"/>
      <c r="I254" s="12"/>
      <c r="J254" s="13"/>
      <c r="K254" s="13"/>
      <c r="L254" s="13"/>
      <c r="M254" s="13"/>
      <c r="N254" s="13"/>
      <c r="O254" s="13"/>
    </row>
    <row r="255" spans="1:15" ht="15.75">
      <c r="A255" s="11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15.75">
      <c r="A256" s="1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ht="15.75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5" ht="15.75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1:15" ht="15.75">
      <c r="A259" s="11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 ht="15.75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15.75">
      <c r="A261" s="11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1:15" ht="15.75">
      <c r="A262" s="1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1:15" ht="15.75">
      <c r="A263" s="11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1:15" ht="15.75">
      <c r="A264" s="11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1:15" ht="15.75">
      <c r="A265" s="11"/>
      <c r="B265" s="12"/>
      <c r="C265" s="12"/>
      <c r="D265" s="12"/>
      <c r="E265" s="12"/>
      <c r="F265" s="12"/>
      <c r="G265" s="12"/>
      <c r="H265" s="12"/>
      <c r="I265" s="12"/>
      <c r="J265" s="13"/>
      <c r="K265" s="13"/>
      <c r="L265" s="13"/>
      <c r="M265" s="13"/>
      <c r="N265" s="13"/>
      <c r="O265" s="13"/>
    </row>
    <row r="266" spans="1:15" ht="15.75">
      <c r="A266" s="11"/>
      <c r="B266" s="12"/>
      <c r="C266" s="12"/>
      <c r="D266" s="12"/>
      <c r="E266" s="12"/>
      <c r="F266" s="12"/>
      <c r="G266" s="12"/>
      <c r="H266" s="12"/>
      <c r="I266" s="12"/>
      <c r="J266" s="13"/>
      <c r="K266" s="13"/>
      <c r="L266" s="13"/>
      <c r="M266" s="13"/>
      <c r="N266" s="13"/>
      <c r="O266" s="13"/>
    </row>
    <row r="267" spans="1:15" ht="15.75">
      <c r="A267" s="11"/>
      <c r="B267" s="12"/>
      <c r="C267" s="12"/>
      <c r="D267" s="12"/>
      <c r="E267" s="12"/>
      <c r="F267" s="12"/>
      <c r="G267" s="12"/>
      <c r="H267" s="12"/>
      <c r="I267" s="12"/>
      <c r="J267" s="13"/>
      <c r="K267" s="13"/>
      <c r="L267" s="13"/>
      <c r="M267" s="13"/>
      <c r="N267" s="13"/>
      <c r="O267" s="13"/>
    </row>
    <row r="268" spans="1:15" ht="15.75">
      <c r="A268" s="11"/>
      <c r="B268" s="12"/>
      <c r="C268" s="12"/>
      <c r="D268" s="12"/>
      <c r="E268" s="12"/>
      <c r="F268" s="12"/>
      <c r="G268" s="12"/>
      <c r="H268" s="12"/>
      <c r="I268" s="12"/>
      <c r="J268" s="13"/>
      <c r="K268" s="13"/>
      <c r="L268" s="13"/>
      <c r="M268" s="13"/>
      <c r="N268" s="13"/>
      <c r="O268" s="13"/>
    </row>
    <row r="269" spans="1:15" ht="15.75">
      <c r="A269" s="11"/>
      <c r="B269" s="12"/>
      <c r="C269" s="12"/>
      <c r="D269" s="12"/>
      <c r="E269" s="12"/>
      <c r="F269" s="12"/>
      <c r="G269" s="12"/>
      <c r="H269" s="12"/>
      <c r="I269" s="12"/>
      <c r="J269" s="13"/>
      <c r="K269" s="13"/>
      <c r="L269" s="13"/>
      <c r="M269" s="13"/>
      <c r="N269" s="13"/>
      <c r="O269" s="13"/>
    </row>
    <row r="270" spans="1:15" ht="15.75">
      <c r="A270" s="11"/>
      <c r="B270" s="12"/>
      <c r="C270" s="12"/>
      <c r="D270" s="12"/>
      <c r="E270" s="12"/>
      <c r="F270" s="12"/>
      <c r="G270" s="12"/>
      <c r="H270" s="12"/>
      <c r="I270" s="12"/>
      <c r="J270" s="13"/>
      <c r="K270" s="13"/>
      <c r="L270" s="13"/>
      <c r="M270" s="13"/>
      <c r="N270" s="13"/>
      <c r="O270" s="13"/>
    </row>
    <row r="271" spans="1:15" ht="15.75">
      <c r="A271" s="11"/>
      <c r="B271" s="12"/>
      <c r="C271" s="12"/>
      <c r="D271" s="12"/>
      <c r="E271" s="12"/>
      <c r="F271" s="12"/>
      <c r="G271" s="12"/>
      <c r="H271" s="12"/>
      <c r="I271" s="12"/>
      <c r="J271" s="13"/>
      <c r="K271" s="13"/>
      <c r="L271" s="13"/>
      <c r="M271" s="13"/>
      <c r="N271" s="13"/>
      <c r="O271" s="13"/>
    </row>
    <row r="272" spans="1:15" ht="15.75">
      <c r="A272" s="11"/>
      <c r="B272" s="12"/>
      <c r="C272" s="12"/>
      <c r="D272" s="12"/>
      <c r="E272" s="12"/>
      <c r="F272" s="12"/>
      <c r="G272" s="12"/>
      <c r="H272" s="12"/>
      <c r="I272" s="12"/>
      <c r="J272" s="13"/>
      <c r="K272" s="13"/>
      <c r="L272" s="13"/>
      <c r="M272" s="13"/>
      <c r="N272" s="13"/>
      <c r="O272" s="13"/>
    </row>
    <row r="273" spans="1:15" ht="15.75">
      <c r="A273" s="11"/>
      <c r="B273" s="12"/>
      <c r="C273" s="12"/>
      <c r="D273" s="12"/>
      <c r="E273" s="12"/>
      <c r="F273" s="12"/>
      <c r="G273" s="12"/>
      <c r="H273" s="12"/>
      <c r="I273" s="12"/>
      <c r="J273" s="13"/>
      <c r="K273" s="13"/>
      <c r="L273" s="13"/>
      <c r="M273" s="13"/>
      <c r="N273" s="13"/>
      <c r="O273" s="13"/>
    </row>
    <row r="274" spans="1:15" ht="15.75">
      <c r="A274" s="11"/>
      <c r="B274" s="12"/>
      <c r="C274" s="12"/>
      <c r="D274" s="12"/>
      <c r="E274" s="12"/>
      <c r="F274" s="12"/>
      <c r="G274" s="12"/>
      <c r="H274" s="12"/>
      <c r="I274" s="12"/>
      <c r="J274" s="13"/>
      <c r="K274" s="13"/>
      <c r="L274" s="13"/>
      <c r="M274" s="13"/>
      <c r="N274" s="13"/>
      <c r="O274" s="13"/>
    </row>
    <row r="275" spans="1:15" ht="15.75">
      <c r="A275" s="11"/>
      <c r="B275" s="12"/>
      <c r="C275" s="12"/>
      <c r="D275" s="12"/>
      <c r="E275" s="12"/>
      <c r="F275" s="12"/>
      <c r="G275" s="12"/>
      <c r="H275" s="12"/>
      <c r="I275" s="12"/>
      <c r="J275" s="13"/>
      <c r="K275" s="13"/>
      <c r="L275" s="13"/>
      <c r="M275" s="13"/>
      <c r="N275" s="13"/>
      <c r="O275" s="13"/>
    </row>
    <row r="276" spans="1:15" ht="15.75">
      <c r="A276" s="11"/>
      <c r="B276" s="12"/>
      <c r="C276" s="12"/>
      <c r="D276" s="12"/>
      <c r="E276" s="12"/>
      <c r="F276" s="12"/>
      <c r="G276" s="12"/>
      <c r="H276" s="12"/>
      <c r="I276" s="12"/>
      <c r="J276" s="13"/>
      <c r="K276" s="13"/>
      <c r="L276" s="13"/>
      <c r="M276" s="13"/>
      <c r="N276" s="13"/>
      <c r="O276" s="13"/>
    </row>
    <row r="277" spans="1:15" ht="15.75">
      <c r="A277" s="11"/>
      <c r="B277" s="12"/>
      <c r="C277" s="12"/>
      <c r="D277" s="12"/>
      <c r="E277" s="12"/>
      <c r="F277" s="12"/>
      <c r="G277" s="12"/>
      <c r="H277" s="12"/>
      <c r="I277" s="12"/>
      <c r="J277" s="13"/>
      <c r="K277" s="13"/>
      <c r="L277" s="13"/>
      <c r="M277" s="13"/>
      <c r="N277" s="13"/>
      <c r="O277" s="13"/>
    </row>
    <row r="278" spans="1:15" ht="15.75">
      <c r="A278" s="11"/>
      <c r="B278" s="12"/>
      <c r="C278" s="12"/>
      <c r="D278" s="12"/>
      <c r="E278" s="12"/>
      <c r="F278" s="12"/>
      <c r="G278" s="12"/>
      <c r="H278" s="12"/>
      <c r="I278" s="12"/>
      <c r="J278" s="13"/>
      <c r="K278" s="13"/>
      <c r="L278" s="13"/>
      <c r="M278" s="13"/>
      <c r="N278" s="13"/>
      <c r="O278" s="13"/>
    </row>
    <row r="279" spans="1:15" ht="15.75">
      <c r="A279" s="11"/>
      <c r="B279" s="12"/>
      <c r="C279" s="12"/>
      <c r="D279" s="12"/>
      <c r="E279" s="12"/>
      <c r="F279" s="12"/>
      <c r="G279" s="12"/>
      <c r="H279" s="12"/>
      <c r="I279" s="12"/>
      <c r="J279" s="13"/>
      <c r="K279" s="13"/>
      <c r="L279" s="13"/>
      <c r="M279" s="13"/>
      <c r="N279" s="13"/>
      <c r="O279" s="13"/>
    </row>
    <row r="280" spans="1:15" ht="15.75">
      <c r="A280" s="11"/>
      <c r="B280" s="12"/>
      <c r="C280" s="12"/>
      <c r="D280" s="12"/>
      <c r="E280" s="12"/>
      <c r="F280" s="12"/>
      <c r="G280" s="12"/>
      <c r="H280" s="12"/>
      <c r="I280" s="12"/>
      <c r="J280" s="13"/>
      <c r="K280" s="13"/>
      <c r="L280" s="13"/>
      <c r="M280" s="13"/>
      <c r="N280" s="13"/>
      <c r="O280" s="13"/>
    </row>
    <row r="281" spans="1:15" ht="15.75">
      <c r="A281" s="11"/>
      <c r="B281" s="12"/>
      <c r="C281" s="12"/>
      <c r="D281" s="12"/>
      <c r="E281" s="12"/>
      <c r="F281" s="12"/>
      <c r="G281" s="12"/>
      <c r="H281" s="12"/>
      <c r="I281" s="12"/>
      <c r="J281" s="13"/>
      <c r="K281" s="13"/>
      <c r="L281" s="13"/>
      <c r="M281" s="13"/>
      <c r="N281" s="13"/>
      <c r="O281" s="13"/>
    </row>
    <row r="282" spans="1:15" ht="15.75">
      <c r="A282" s="11"/>
      <c r="B282" s="12"/>
      <c r="C282" s="12"/>
      <c r="D282" s="12"/>
      <c r="E282" s="12"/>
      <c r="F282" s="12"/>
      <c r="G282" s="12"/>
      <c r="H282" s="12"/>
      <c r="I282" s="12"/>
      <c r="J282" s="13"/>
      <c r="K282" s="13"/>
      <c r="L282" s="13"/>
      <c r="M282" s="13"/>
      <c r="N282" s="13"/>
      <c r="O282" s="13"/>
    </row>
    <row r="283" spans="1:15" ht="15.75">
      <c r="A283" s="11"/>
      <c r="B283" s="12"/>
      <c r="C283" s="12"/>
      <c r="D283" s="12"/>
      <c r="E283" s="12"/>
      <c r="F283" s="12"/>
      <c r="G283" s="12"/>
      <c r="H283" s="12"/>
      <c r="I283" s="12"/>
      <c r="J283" s="13"/>
      <c r="K283" s="13"/>
      <c r="L283" s="13"/>
      <c r="M283" s="13"/>
      <c r="N283" s="13"/>
      <c r="O283" s="13"/>
    </row>
    <row r="284" spans="1:15" ht="15.75">
      <c r="A284" s="11"/>
      <c r="B284" s="12"/>
      <c r="C284" s="12"/>
      <c r="D284" s="12"/>
      <c r="E284" s="12"/>
      <c r="F284" s="12"/>
      <c r="G284" s="12"/>
      <c r="H284" s="12"/>
      <c r="I284" s="12"/>
      <c r="J284" s="13"/>
      <c r="K284" s="13"/>
      <c r="L284" s="13"/>
      <c r="M284" s="13"/>
      <c r="N284" s="13"/>
      <c r="O284" s="13"/>
    </row>
    <row r="285" spans="1:15" ht="15.75">
      <c r="A285" s="11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1:15" ht="15.75">
      <c r="A286" s="11"/>
      <c r="B286" s="12"/>
      <c r="C286" s="12"/>
      <c r="D286" s="12"/>
      <c r="E286" s="12"/>
      <c r="F286" s="12"/>
      <c r="G286" s="12"/>
      <c r="H286" s="12"/>
      <c r="I286" s="12"/>
      <c r="J286" s="13"/>
      <c r="K286" s="13"/>
      <c r="L286" s="13"/>
      <c r="M286" s="13"/>
      <c r="N286" s="13"/>
      <c r="O286" s="13"/>
    </row>
    <row r="287" spans="1:15" ht="15.75">
      <c r="A287" s="11"/>
      <c r="B287" s="12"/>
      <c r="C287" s="12"/>
      <c r="D287" s="12"/>
      <c r="E287" s="12"/>
      <c r="F287" s="12"/>
      <c r="G287" s="12"/>
      <c r="H287" s="12"/>
      <c r="I287" s="12"/>
      <c r="J287" s="13"/>
      <c r="K287" s="13"/>
      <c r="L287" s="13"/>
      <c r="M287" s="13"/>
      <c r="N287" s="13"/>
      <c r="O287" s="13"/>
    </row>
    <row r="288" spans="1:15" ht="15.75">
      <c r="A288" s="11"/>
      <c r="B288" s="12"/>
      <c r="C288" s="12"/>
      <c r="D288" s="12"/>
      <c r="E288" s="12"/>
      <c r="F288" s="12"/>
      <c r="G288" s="12"/>
      <c r="H288" s="12"/>
      <c r="I288" s="12"/>
      <c r="J288" s="13"/>
      <c r="K288" s="13"/>
      <c r="L288" s="13"/>
      <c r="M288" s="13"/>
      <c r="N288" s="13"/>
      <c r="O288" s="13"/>
    </row>
    <row r="289" spans="1:15" ht="15.75">
      <c r="A289" s="11"/>
      <c r="B289" s="12"/>
      <c r="C289" s="12"/>
      <c r="D289" s="12"/>
      <c r="E289" s="12"/>
      <c r="F289" s="12"/>
      <c r="G289" s="12"/>
      <c r="H289" s="12"/>
      <c r="I289" s="12"/>
      <c r="J289" s="13"/>
      <c r="K289" s="13"/>
      <c r="L289" s="13"/>
      <c r="M289" s="13"/>
      <c r="N289" s="13"/>
      <c r="O289" s="13"/>
    </row>
    <row r="290" spans="1:15" ht="15.75">
      <c r="A290" s="11"/>
      <c r="B290" s="12"/>
      <c r="C290" s="12"/>
      <c r="D290" s="12"/>
      <c r="E290" s="12"/>
      <c r="F290" s="12"/>
      <c r="G290" s="12"/>
      <c r="H290" s="12"/>
      <c r="I290" s="12"/>
      <c r="J290" s="13"/>
      <c r="K290" s="13"/>
      <c r="L290" s="13"/>
      <c r="M290" s="13"/>
      <c r="N290" s="13"/>
      <c r="O290" s="13"/>
    </row>
    <row r="291" spans="1:15" ht="15.75">
      <c r="A291" s="11"/>
      <c r="B291" s="12"/>
      <c r="C291" s="12"/>
      <c r="D291" s="12"/>
      <c r="E291" s="12"/>
      <c r="F291" s="12"/>
      <c r="G291" s="12"/>
      <c r="H291" s="12"/>
      <c r="I291" s="12"/>
      <c r="J291" s="13"/>
      <c r="K291" s="13"/>
      <c r="L291" s="13"/>
      <c r="M291" s="13"/>
      <c r="N291" s="13"/>
      <c r="O291" s="13"/>
    </row>
    <row r="292" spans="1:15" ht="15.75">
      <c r="A292" s="11"/>
      <c r="B292" s="12"/>
      <c r="C292" s="12"/>
      <c r="D292" s="12"/>
      <c r="E292" s="12"/>
      <c r="F292" s="12"/>
      <c r="G292" s="12"/>
      <c r="H292" s="12"/>
      <c r="I292" s="12"/>
      <c r="J292" s="13"/>
      <c r="K292" s="13"/>
      <c r="L292" s="13"/>
      <c r="M292" s="13"/>
      <c r="N292" s="13"/>
      <c r="O292" s="13"/>
    </row>
    <row r="293" spans="1:15" ht="15.75">
      <c r="A293" s="11"/>
      <c r="B293" s="12"/>
      <c r="C293" s="12"/>
      <c r="D293" s="12"/>
      <c r="E293" s="12"/>
      <c r="F293" s="12"/>
      <c r="G293" s="12"/>
      <c r="H293" s="12"/>
      <c r="I293" s="12"/>
      <c r="J293" s="13"/>
      <c r="K293" s="13"/>
      <c r="L293" s="13"/>
      <c r="M293" s="13"/>
      <c r="N293" s="13"/>
      <c r="O293" s="13"/>
    </row>
    <row r="294" spans="1:15" ht="15.75">
      <c r="A294" s="11"/>
      <c r="B294" s="12"/>
      <c r="C294" s="12"/>
      <c r="D294" s="12"/>
      <c r="E294" s="12"/>
      <c r="F294" s="12"/>
      <c r="G294" s="12"/>
      <c r="H294" s="12"/>
      <c r="I294" s="12"/>
      <c r="J294" s="13"/>
      <c r="K294" s="13"/>
      <c r="L294" s="13"/>
      <c r="M294" s="13"/>
      <c r="N294" s="13"/>
      <c r="O294" s="13"/>
    </row>
    <row r="295" spans="1:15" ht="15.75">
      <c r="A295" s="11"/>
      <c r="B295" s="12"/>
      <c r="C295" s="12"/>
      <c r="D295" s="12"/>
      <c r="E295" s="12"/>
      <c r="F295" s="12"/>
      <c r="G295" s="12"/>
      <c r="H295" s="12"/>
      <c r="I295" s="12"/>
      <c r="J295" s="13"/>
      <c r="K295" s="13"/>
      <c r="L295" s="13"/>
      <c r="M295" s="13"/>
      <c r="N295" s="13"/>
      <c r="O295" s="13"/>
    </row>
    <row r="296" spans="1:15" ht="15.75">
      <c r="A296" s="11"/>
      <c r="B296" s="12"/>
      <c r="C296" s="12"/>
      <c r="D296" s="12"/>
      <c r="E296" s="12"/>
      <c r="F296" s="12"/>
      <c r="G296" s="12"/>
      <c r="H296" s="12"/>
      <c r="I296" s="12"/>
      <c r="J296" s="13"/>
      <c r="K296" s="13"/>
      <c r="L296" s="13"/>
      <c r="M296" s="13"/>
      <c r="N296" s="13"/>
      <c r="O296" s="13"/>
    </row>
    <row r="297" spans="1:15" ht="15.75">
      <c r="A297" s="11"/>
      <c r="B297" s="12"/>
      <c r="C297" s="12"/>
      <c r="D297" s="12"/>
      <c r="E297" s="12"/>
      <c r="F297" s="12"/>
      <c r="G297" s="12"/>
      <c r="H297" s="12"/>
      <c r="I297" s="12"/>
      <c r="J297" s="13"/>
      <c r="K297" s="13"/>
      <c r="L297" s="13"/>
      <c r="M297" s="13"/>
      <c r="N297" s="13"/>
      <c r="O297" s="13"/>
    </row>
    <row r="298" spans="10:15" ht="12.75">
      <c r="J298" s="1"/>
      <c r="K298" s="1"/>
      <c r="L298" s="1"/>
      <c r="M298" s="1"/>
      <c r="N298" s="1"/>
      <c r="O298" s="1"/>
    </row>
  </sheetData>
  <sheetProtection/>
  <mergeCells count="4">
    <mergeCell ref="A1:B1"/>
    <mergeCell ref="A5:J5"/>
    <mergeCell ref="B8:J8"/>
    <mergeCell ref="D6:N6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Granešina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Racunovođa</cp:lastModifiedBy>
  <cp:lastPrinted>2017-10-31T10:02:25Z</cp:lastPrinted>
  <dcterms:created xsi:type="dcterms:W3CDTF">2008-02-21T09:57:16Z</dcterms:created>
  <dcterms:modified xsi:type="dcterms:W3CDTF">2018-01-19T08:09:19Z</dcterms:modified>
  <cp:category/>
  <cp:version/>
  <cp:contentType/>
  <cp:contentStatus/>
</cp:coreProperties>
</file>